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98" lockStructure="1"/>
  <bookViews>
    <workbookView xWindow="480" yWindow="30" windowWidth="27795" windowHeight="11565"/>
  </bookViews>
  <sheets>
    <sheet name="Pl 2014-17 PFC MF" sheetId="1" r:id="rId1"/>
  </sheets>
  <externalReferences>
    <externalReference r:id="rId2"/>
  </externalReferences>
  <definedNames>
    <definedName name="_xlnm.Print_Area" localSheetId="0">'Pl 2014-17 PFC MF'!$A$1:$J$666</definedName>
    <definedName name="_xlnm.Print_Titles" localSheetId="0">'Pl 2014-17 PFC MF'!$66:$68</definedName>
  </definedNames>
  <calcPr calcId="145621"/>
</workbook>
</file>

<file path=xl/calcChain.xml><?xml version="1.0" encoding="utf-8"?>
<calcChain xmlns="http://schemas.openxmlformats.org/spreadsheetml/2006/main">
  <c r="G659" i="1" l="1"/>
  <c r="G657" i="1" s="1"/>
  <c r="E659" i="1"/>
  <c r="C659" i="1"/>
  <c r="F657" i="1"/>
  <c r="E657" i="1"/>
  <c r="J651" i="1"/>
  <c r="I651" i="1"/>
  <c r="H651" i="1"/>
  <c r="G651" i="1"/>
  <c r="F651" i="1"/>
  <c r="E651" i="1"/>
  <c r="J645" i="1"/>
  <c r="I645" i="1"/>
  <c r="H645" i="1"/>
  <c r="G645" i="1"/>
  <c r="G643" i="1" s="1"/>
  <c r="F645" i="1"/>
  <c r="E645" i="1"/>
  <c r="J643" i="1"/>
  <c r="I643" i="1"/>
  <c r="H643" i="1"/>
  <c r="F643" i="1"/>
  <c r="E643" i="1"/>
  <c r="G632" i="1"/>
  <c r="F632" i="1"/>
  <c r="E632" i="1"/>
  <c r="C620" i="1"/>
  <c r="C619" i="1"/>
  <c r="C618" i="1"/>
  <c r="C617" i="1"/>
  <c r="I609" i="1"/>
  <c r="H609" i="1"/>
  <c r="G609" i="1"/>
  <c r="F609" i="1"/>
  <c r="I608" i="1"/>
  <c r="I607" i="1" s="1"/>
  <c r="H608" i="1"/>
  <c r="H607" i="1" s="1"/>
  <c r="G608" i="1"/>
  <c r="E608" i="1"/>
  <c r="E607" i="1" s="1"/>
  <c r="J607" i="1"/>
  <c r="G607" i="1"/>
  <c r="J587" i="1"/>
  <c r="I587" i="1"/>
  <c r="H587" i="1"/>
  <c r="G587" i="1"/>
  <c r="F587" i="1"/>
  <c r="E587" i="1"/>
  <c r="D587" i="1"/>
  <c r="J586" i="1"/>
  <c r="I586" i="1"/>
  <c r="H586" i="1"/>
  <c r="G586" i="1"/>
  <c r="F586" i="1"/>
  <c r="E586" i="1"/>
  <c r="D586" i="1"/>
  <c r="J584" i="1"/>
  <c r="I584" i="1"/>
  <c r="H584" i="1"/>
  <c r="G584" i="1"/>
  <c r="F584" i="1"/>
  <c r="E584" i="1"/>
  <c r="D584" i="1"/>
  <c r="J582" i="1"/>
  <c r="I582" i="1"/>
  <c r="H582" i="1"/>
  <c r="G582" i="1"/>
  <c r="F582" i="1"/>
  <c r="E582" i="1"/>
  <c r="D582" i="1"/>
  <c r="J580" i="1"/>
  <c r="I580" i="1"/>
  <c r="H580" i="1"/>
  <c r="G580" i="1"/>
  <c r="F580" i="1"/>
  <c r="E580" i="1"/>
  <c r="D580" i="1"/>
  <c r="J578" i="1"/>
  <c r="I578" i="1"/>
  <c r="H578" i="1"/>
  <c r="G578" i="1"/>
  <c r="F578" i="1"/>
  <c r="E578" i="1"/>
  <c r="D578" i="1"/>
  <c r="J576" i="1"/>
  <c r="I576" i="1"/>
  <c r="H576" i="1"/>
  <c r="G576" i="1"/>
  <c r="F576" i="1"/>
  <c r="E576" i="1"/>
  <c r="D576" i="1"/>
  <c r="J574" i="1"/>
  <c r="I574" i="1"/>
  <c r="H574" i="1"/>
  <c r="G574" i="1"/>
  <c r="F574" i="1"/>
  <c r="E574" i="1"/>
  <c r="D574" i="1"/>
  <c r="D659" i="1" s="1"/>
  <c r="D657" i="1" s="1"/>
  <c r="J572" i="1"/>
  <c r="I572" i="1"/>
  <c r="H572" i="1"/>
  <c r="G572" i="1"/>
  <c r="F572" i="1"/>
  <c r="E572" i="1"/>
  <c r="D572" i="1"/>
  <c r="J571" i="1"/>
  <c r="I571" i="1"/>
  <c r="H571" i="1"/>
  <c r="G571" i="1"/>
  <c r="F571" i="1"/>
  <c r="E571" i="1"/>
  <c r="D571" i="1"/>
  <c r="J570" i="1"/>
  <c r="I570" i="1"/>
  <c r="H570" i="1"/>
  <c r="G570" i="1"/>
  <c r="F570" i="1"/>
  <c r="E570" i="1"/>
  <c r="D570" i="1"/>
  <c r="J569" i="1"/>
  <c r="I569" i="1"/>
  <c r="H569" i="1"/>
  <c r="G569" i="1"/>
  <c r="F569" i="1"/>
  <c r="E569" i="1"/>
  <c r="D569" i="1"/>
  <c r="J568" i="1"/>
  <c r="I568" i="1"/>
  <c r="H568" i="1"/>
  <c r="G568" i="1"/>
  <c r="F568" i="1"/>
  <c r="E568" i="1"/>
  <c r="D568" i="1"/>
  <c r="J567" i="1"/>
  <c r="I567" i="1"/>
  <c r="H567" i="1"/>
  <c r="G567" i="1"/>
  <c r="F567" i="1"/>
  <c r="E567" i="1"/>
  <c r="D567" i="1"/>
  <c r="J566" i="1"/>
  <c r="I566" i="1"/>
  <c r="H566" i="1"/>
  <c r="G566" i="1"/>
  <c r="F566" i="1"/>
  <c r="E566" i="1"/>
  <c r="D566" i="1"/>
  <c r="J565" i="1"/>
  <c r="I565" i="1"/>
  <c r="H565" i="1"/>
  <c r="G565" i="1"/>
  <c r="F565" i="1"/>
  <c r="E565" i="1"/>
  <c r="D565" i="1"/>
  <c r="J564" i="1"/>
  <c r="I564" i="1"/>
  <c r="H564" i="1"/>
  <c r="G564" i="1"/>
  <c r="F564" i="1"/>
  <c r="E564" i="1"/>
  <c r="D564" i="1"/>
  <c r="J563" i="1"/>
  <c r="I563" i="1"/>
  <c r="H563" i="1"/>
  <c r="G563" i="1"/>
  <c r="F563" i="1"/>
  <c r="E563" i="1"/>
  <c r="D563" i="1"/>
  <c r="J562" i="1"/>
  <c r="I562" i="1"/>
  <c r="H562" i="1"/>
  <c r="G562" i="1"/>
  <c r="F562" i="1"/>
  <c r="E562" i="1"/>
  <c r="D562" i="1"/>
  <c r="J561" i="1"/>
  <c r="I561" i="1"/>
  <c r="H561" i="1"/>
  <c r="G561" i="1"/>
  <c r="F561" i="1"/>
  <c r="E561" i="1"/>
  <c r="D561" i="1"/>
  <c r="J560" i="1"/>
  <c r="I560" i="1"/>
  <c r="H560" i="1"/>
  <c r="G560" i="1"/>
  <c r="F560" i="1"/>
  <c r="E560" i="1"/>
  <c r="D560" i="1"/>
  <c r="J559" i="1"/>
  <c r="I559" i="1"/>
  <c r="H559" i="1"/>
  <c r="G559" i="1"/>
  <c r="F559" i="1"/>
  <c r="E559" i="1"/>
  <c r="D559" i="1"/>
  <c r="J558" i="1"/>
  <c r="I558" i="1"/>
  <c r="H558" i="1"/>
  <c r="G558" i="1"/>
  <c r="F558" i="1"/>
  <c r="E558" i="1"/>
  <c r="D558" i="1"/>
  <c r="J557" i="1"/>
  <c r="F557" i="1"/>
  <c r="E557" i="1"/>
  <c r="D557" i="1"/>
  <c r="J556" i="1"/>
  <c r="F556" i="1"/>
  <c r="E556" i="1"/>
  <c r="D556" i="1"/>
  <c r="J555" i="1"/>
  <c r="I555" i="1"/>
  <c r="H555" i="1"/>
  <c r="G555" i="1"/>
  <c r="F555" i="1"/>
  <c r="E555" i="1"/>
  <c r="D555" i="1"/>
  <c r="J554" i="1"/>
  <c r="I554" i="1"/>
  <c r="H554" i="1"/>
  <c r="G554" i="1"/>
  <c r="F554" i="1"/>
  <c r="E554" i="1"/>
  <c r="D554" i="1"/>
  <c r="J552" i="1"/>
  <c r="I552" i="1"/>
  <c r="H552" i="1"/>
  <c r="G552" i="1"/>
  <c r="F552" i="1"/>
  <c r="E552" i="1"/>
  <c r="D552" i="1"/>
  <c r="J551" i="1"/>
  <c r="I551" i="1"/>
  <c r="H551" i="1"/>
  <c r="G551" i="1"/>
  <c r="F551" i="1"/>
  <c r="E551" i="1"/>
  <c r="D551" i="1"/>
  <c r="J550" i="1"/>
  <c r="I550" i="1"/>
  <c r="H550" i="1"/>
  <c r="G550" i="1"/>
  <c r="F550" i="1"/>
  <c r="E550" i="1"/>
  <c r="D550" i="1"/>
  <c r="J549" i="1"/>
  <c r="I549" i="1"/>
  <c r="H549" i="1"/>
  <c r="G549" i="1"/>
  <c r="F549" i="1"/>
  <c r="E549" i="1"/>
  <c r="D549" i="1"/>
  <c r="J548" i="1"/>
  <c r="I548" i="1"/>
  <c r="H548" i="1"/>
  <c r="G548" i="1"/>
  <c r="F548" i="1"/>
  <c r="E548" i="1"/>
  <c r="D548" i="1"/>
  <c r="J547" i="1"/>
  <c r="I547" i="1"/>
  <c r="H547" i="1"/>
  <c r="G547" i="1"/>
  <c r="F547" i="1"/>
  <c r="E547" i="1"/>
  <c r="D547" i="1"/>
  <c r="J546" i="1"/>
  <c r="I546" i="1"/>
  <c r="H546" i="1"/>
  <c r="G546" i="1"/>
  <c r="F546" i="1"/>
  <c r="E546" i="1"/>
  <c r="D546" i="1"/>
  <c r="J545" i="1"/>
  <c r="I545" i="1"/>
  <c r="H545" i="1"/>
  <c r="G545" i="1"/>
  <c r="F545" i="1"/>
  <c r="E545" i="1"/>
  <c r="D545" i="1"/>
  <c r="J544" i="1"/>
  <c r="I544" i="1"/>
  <c r="H544" i="1"/>
  <c r="G544" i="1"/>
  <c r="F544" i="1"/>
  <c r="E544" i="1"/>
  <c r="D544" i="1"/>
  <c r="J543" i="1"/>
  <c r="I543" i="1"/>
  <c r="H543" i="1"/>
  <c r="G543" i="1"/>
  <c r="F543" i="1"/>
  <c r="E543" i="1"/>
  <c r="D543" i="1"/>
  <c r="J542" i="1"/>
  <c r="I542" i="1"/>
  <c r="H542" i="1"/>
  <c r="G542" i="1"/>
  <c r="F542" i="1"/>
  <c r="E542" i="1"/>
  <c r="D542" i="1"/>
  <c r="J541" i="1"/>
  <c r="I541" i="1"/>
  <c r="H541" i="1"/>
  <c r="G541" i="1"/>
  <c r="F541" i="1"/>
  <c r="E541" i="1"/>
  <c r="D541" i="1"/>
  <c r="J540" i="1"/>
  <c r="I540" i="1"/>
  <c r="H540" i="1"/>
  <c r="G540" i="1"/>
  <c r="F540" i="1"/>
  <c r="E540" i="1"/>
  <c r="D540" i="1"/>
  <c r="J539" i="1"/>
  <c r="F539" i="1"/>
  <c r="E539" i="1"/>
  <c r="D539" i="1"/>
  <c r="J538" i="1"/>
  <c r="I538" i="1"/>
  <c r="H538" i="1"/>
  <c r="G538" i="1"/>
  <c r="F538" i="1"/>
  <c r="E538" i="1"/>
  <c r="D538" i="1"/>
  <c r="J537" i="1"/>
  <c r="F537" i="1"/>
  <c r="E537" i="1"/>
  <c r="D537" i="1"/>
  <c r="J536" i="1"/>
  <c r="I536" i="1"/>
  <c r="H536" i="1"/>
  <c r="G536" i="1"/>
  <c r="F536" i="1"/>
  <c r="E536" i="1"/>
  <c r="D536" i="1"/>
  <c r="J535" i="1"/>
  <c r="I535" i="1"/>
  <c r="H535" i="1"/>
  <c r="G535" i="1"/>
  <c r="F535" i="1"/>
  <c r="E535" i="1"/>
  <c r="D535" i="1"/>
  <c r="J534" i="1"/>
  <c r="I534" i="1"/>
  <c r="H534" i="1"/>
  <c r="G534" i="1"/>
  <c r="F534" i="1"/>
  <c r="E534" i="1"/>
  <c r="D534" i="1"/>
  <c r="J532" i="1"/>
  <c r="I532" i="1"/>
  <c r="H532" i="1"/>
  <c r="G532" i="1"/>
  <c r="F532" i="1"/>
  <c r="E532" i="1"/>
  <c r="D532" i="1"/>
  <c r="G531" i="1"/>
  <c r="J530" i="1"/>
  <c r="I530" i="1"/>
  <c r="H530" i="1"/>
  <c r="G530" i="1"/>
  <c r="F530" i="1"/>
  <c r="E530" i="1"/>
  <c r="D530" i="1"/>
  <c r="I529" i="1"/>
  <c r="H529" i="1"/>
  <c r="G529" i="1"/>
  <c r="J528" i="1"/>
  <c r="I528" i="1"/>
  <c r="H528" i="1"/>
  <c r="G528" i="1"/>
  <c r="F528" i="1"/>
  <c r="E528" i="1"/>
  <c r="D528" i="1"/>
  <c r="J526" i="1"/>
  <c r="I526" i="1"/>
  <c r="H526" i="1"/>
  <c r="G526" i="1"/>
  <c r="F526" i="1"/>
  <c r="E526" i="1"/>
  <c r="D526" i="1"/>
  <c r="J525" i="1"/>
  <c r="I525" i="1"/>
  <c r="H525" i="1"/>
  <c r="G525" i="1"/>
  <c r="F525" i="1"/>
  <c r="E525" i="1"/>
  <c r="D525" i="1"/>
  <c r="J524" i="1"/>
  <c r="I524" i="1"/>
  <c r="H524" i="1"/>
  <c r="G524" i="1"/>
  <c r="F524" i="1"/>
  <c r="E524" i="1"/>
  <c r="D524" i="1"/>
  <c r="J523" i="1"/>
  <c r="I523" i="1"/>
  <c r="H523" i="1"/>
  <c r="G523" i="1"/>
  <c r="F523" i="1"/>
  <c r="E523" i="1"/>
  <c r="D523" i="1"/>
  <c r="J522" i="1"/>
  <c r="I522" i="1"/>
  <c r="H522" i="1"/>
  <c r="G522" i="1"/>
  <c r="F522" i="1"/>
  <c r="E522" i="1"/>
  <c r="D522" i="1"/>
  <c r="J521" i="1"/>
  <c r="I521" i="1"/>
  <c r="H521" i="1"/>
  <c r="G521" i="1"/>
  <c r="F521" i="1"/>
  <c r="E521" i="1"/>
  <c r="D521" i="1"/>
  <c r="J520" i="1"/>
  <c r="I520" i="1"/>
  <c r="H520" i="1"/>
  <c r="G520" i="1"/>
  <c r="F520" i="1"/>
  <c r="E520" i="1"/>
  <c r="D520" i="1"/>
  <c r="J519" i="1"/>
  <c r="I519" i="1"/>
  <c r="H519" i="1"/>
  <c r="G519" i="1"/>
  <c r="F519" i="1"/>
  <c r="E519" i="1"/>
  <c r="D519" i="1"/>
  <c r="B519" i="1"/>
  <c r="J518" i="1"/>
  <c r="I518" i="1"/>
  <c r="H518" i="1"/>
  <c r="G518" i="1"/>
  <c r="F518" i="1"/>
  <c r="E518" i="1"/>
  <c r="D518" i="1"/>
  <c r="J517" i="1"/>
  <c r="I517" i="1"/>
  <c r="H517" i="1"/>
  <c r="G517" i="1"/>
  <c r="F517" i="1"/>
  <c r="E517" i="1"/>
  <c r="D517" i="1"/>
  <c r="J516" i="1"/>
  <c r="I516" i="1"/>
  <c r="H516" i="1"/>
  <c r="G516" i="1"/>
  <c r="F516" i="1"/>
  <c r="E516" i="1"/>
  <c r="D516" i="1"/>
  <c r="J515" i="1"/>
  <c r="I515" i="1"/>
  <c r="H515" i="1"/>
  <c r="G515" i="1"/>
  <c r="F515" i="1"/>
  <c r="E515" i="1"/>
  <c r="D515" i="1"/>
  <c r="J514" i="1"/>
  <c r="I514" i="1"/>
  <c r="H514" i="1"/>
  <c r="G514" i="1"/>
  <c r="F514" i="1"/>
  <c r="E514" i="1"/>
  <c r="D514" i="1"/>
  <c r="J513" i="1"/>
  <c r="I513" i="1"/>
  <c r="H513" i="1"/>
  <c r="G513" i="1"/>
  <c r="F513" i="1"/>
  <c r="E513" i="1"/>
  <c r="D513" i="1"/>
  <c r="J512" i="1"/>
  <c r="I512" i="1"/>
  <c r="H512" i="1"/>
  <c r="G512" i="1"/>
  <c r="F512" i="1"/>
  <c r="E512" i="1"/>
  <c r="D512" i="1"/>
  <c r="J511" i="1"/>
  <c r="I511" i="1"/>
  <c r="H511" i="1"/>
  <c r="G511" i="1"/>
  <c r="F511" i="1"/>
  <c r="E511" i="1"/>
  <c r="D511" i="1"/>
  <c r="J510" i="1"/>
  <c r="I510" i="1"/>
  <c r="H510" i="1"/>
  <c r="G510" i="1"/>
  <c r="F510" i="1"/>
  <c r="E510" i="1"/>
  <c r="D510" i="1"/>
  <c r="J509" i="1"/>
  <c r="I509" i="1"/>
  <c r="H509" i="1"/>
  <c r="G509" i="1"/>
  <c r="F509" i="1"/>
  <c r="E509" i="1"/>
  <c r="D509" i="1"/>
  <c r="J508" i="1"/>
  <c r="I508" i="1"/>
  <c r="H508" i="1"/>
  <c r="G508" i="1"/>
  <c r="F508" i="1"/>
  <c r="E508" i="1"/>
  <c r="D508" i="1"/>
  <c r="J507" i="1"/>
  <c r="I507" i="1"/>
  <c r="H507" i="1"/>
  <c r="H504" i="1" s="1"/>
  <c r="G507" i="1"/>
  <c r="F507" i="1"/>
  <c r="E507" i="1"/>
  <c r="D507" i="1"/>
  <c r="J506" i="1"/>
  <c r="I506" i="1"/>
  <c r="H506" i="1"/>
  <c r="G506" i="1"/>
  <c r="G504" i="1" s="1"/>
  <c r="F506" i="1"/>
  <c r="E506" i="1"/>
  <c r="D506" i="1"/>
  <c r="J505" i="1"/>
  <c r="J504" i="1" s="1"/>
  <c r="I505" i="1"/>
  <c r="H505" i="1"/>
  <c r="G505" i="1"/>
  <c r="F505" i="1"/>
  <c r="F504" i="1" s="1"/>
  <c r="E505" i="1"/>
  <c r="D505" i="1"/>
  <c r="I504" i="1"/>
  <c r="E504" i="1"/>
  <c r="D504" i="1"/>
  <c r="J503" i="1"/>
  <c r="I503" i="1"/>
  <c r="H503" i="1"/>
  <c r="H501" i="1" s="1"/>
  <c r="G503" i="1"/>
  <c r="F503" i="1"/>
  <c r="E503" i="1"/>
  <c r="D503" i="1"/>
  <c r="J502" i="1"/>
  <c r="I502" i="1"/>
  <c r="H502" i="1"/>
  <c r="G502" i="1"/>
  <c r="G501" i="1" s="1"/>
  <c r="F502" i="1"/>
  <c r="E502" i="1"/>
  <c r="D502" i="1"/>
  <c r="J501" i="1"/>
  <c r="I501" i="1"/>
  <c r="F501" i="1"/>
  <c r="E501" i="1"/>
  <c r="D501" i="1"/>
  <c r="J500" i="1"/>
  <c r="I500" i="1"/>
  <c r="H500" i="1"/>
  <c r="G500" i="1"/>
  <c r="F500" i="1"/>
  <c r="E500" i="1"/>
  <c r="D500" i="1"/>
  <c r="J499" i="1"/>
  <c r="I499" i="1"/>
  <c r="H499" i="1"/>
  <c r="G499" i="1"/>
  <c r="F499" i="1"/>
  <c r="E499" i="1"/>
  <c r="D499" i="1"/>
  <c r="J498" i="1"/>
  <c r="I498" i="1"/>
  <c r="H498" i="1"/>
  <c r="G498" i="1"/>
  <c r="F498" i="1"/>
  <c r="E498" i="1"/>
  <c r="D498" i="1"/>
  <c r="J497" i="1"/>
  <c r="I497" i="1"/>
  <c r="H497" i="1"/>
  <c r="G497" i="1"/>
  <c r="F497" i="1"/>
  <c r="E497" i="1"/>
  <c r="D497" i="1"/>
  <c r="J496" i="1"/>
  <c r="I496" i="1"/>
  <c r="H496" i="1"/>
  <c r="G496" i="1"/>
  <c r="F496" i="1"/>
  <c r="E496" i="1"/>
  <c r="D496" i="1"/>
  <c r="J495" i="1"/>
  <c r="I495" i="1"/>
  <c r="H495" i="1"/>
  <c r="G495" i="1"/>
  <c r="F495" i="1"/>
  <c r="E495" i="1"/>
  <c r="D495" i="1"/>
  <c r="J494" i="1"/>
  <c r="I494" i="1"/>
  <c r="H494" i="1"/>
  <c r="G494" i="1"/>
  <c r="F494" i="1"/>
  <c r="E494" i="1"/>
  <c r="D494" i="1"/>
  <c r="J493" i="1"/>
  <c r="I493" i="1"/>
  <c r="H493" i="1"/>
  <c r="G493" i="1"/>
  <c r="F493" i="1"/>
  <c r="E493" i="1"/>
  <c r="D493" i="1"/>
  <c r="J492" i="1"/>
  <c r="I492" i="1"/>
  <c r="I490" i="1" s="1"/>
  <c r="I489" i="1" s="1"/>
  <c r="I479" i="1" s="1"/>
  <c r="I371" i="1" s="1"/>
  <c r="H492" i="1"/>
  <c r="G492" i="1"/>
  <c r="F492" i="1"/>
  <c r="E492" i="1"/>
  <c r="E490" i="1" s="1"/>
  <c r="E489" i="1" s="1"/>
  <c r="D492" i="1"/>
  <c r="J490" i="1"/>
  <c r="H490" i="1"/>
  <c r="H489" i="1" s="1"/>
  <c r="G490" i="1"/>
  <c r="F490" i="1"/>
  <c r="D490" i="1"/>
  <c r="D489" i="1" s="1"/>
  <c r="J489" i="1"/>
  <c r="G489" i="1"/>
  <c r="F489" i="1"/>
  <c r="J487" i="1"/>
  <c r="I487" i="1"/>
  <c r="H487" i="1"/>
  <c r="G487" i="1"/>
  <c r="F487" i="1"/>
  <c r="E487" i="1"/>
  <c r="D487" i="1"/>
  <c r="J485" i="1"/>
  <c r="I485" i="1"/>
  <c r="H485" i="1"/>
  <c r="G485" i="1"/>
  <c r="F485" i="1"/>
  <c r="E485" i="1"/>
  <c r="D485" i="1"/>
  <c r="J483" i="1"/>
  <c r="I483" i="1"/>
  <c r="H483" i="1"/>
  <c r="G483" i="1"/>
  <c r="F483" i="1"/>
  <c r="E483" i="1"/>
  <c r="D483" i="1"/>
  <c r="J481" i="1"/>
  <c r="I481" i="1"/>
  <c r="H481" i="1"/>
  <c r="G481" i="1"/>
  <c r="G479" i="1" s="1"/>
  <c r="G371" i="1" s="1"/>
  <c r="F481" i="1"/>
  <c r="E481" i="1"/>
  <c r="D481" i="1"/>
  <c r="J480" i="1"/>
  <c r="I480" i="1"/>
  <c r="F480" i="1"/>
  <c r="E480" i="1"/>
  <c r="D480" i="1"/>
  <c r="J479" i="1"/>
  <c r="F479" i="1"/>
  <c r="E479" i="1"/>
  <c r="D479" i="1"/>
  <c r="E477" i="1"/>
  <c r="D477" i="1"/>
  <c r="E476" i="1"/>
  <c r="D476" i="1"/>
  <c r="E475" i="1"/>
  <c r="D475" i="1"/>
  <c r="I474" i="1"/>
  <c r="H474" i="1"/>
  <c r="G474" i="1"/>
  <c r="B474" i="1"/>
  <c r="E473" i="1"/>
  <c r="D473" i="1"/>
  <c r="E472" i="1"/>
  <c r="D472" i="1"/>
  <c r="E471" i="1"/>
  <c r="D471" i="1"/>
  <c r="E470" i="1"/>
  <c r="D470" i="1"/>
  <c r="E469" i="1"/>
  <c r="D469" i="1"/>
  <c r="E468" i="1"/>
  <c r="D468" i="1"/>
  <c r="E467" i="1"/>
  <c r="D467" i="1"/>
  <c r="E466" i="1"/>
  <c r="D466" i="1"/>
  <c r="E465" i="1"/>
  <c r="D465" i="1"/>
  <c r="E464" i="1"/>
  <c r="D464" i="1"/>
  <c r="I463" i="1"/>
  <c r="H463" i="1"/>
  <c r="G463" i="1"/>
  <c r="E463" i="1"/>
  <c r="D463" i="1"/>
  <c r="I462" i="1"/>
  <c r="H462" i="1"/>
  <c r="G462" i="1"/>
  <c r="E462" i="1"/>
  <c r="D462" i="1"/>
  <c r="I461" i="1"/>
  <c r="H461" i="1"/>
  <c r="G461" i="1"/>
  <c r="E461" i="1"/>
  <c r="D461" i="1"/>
  <c r="I460" i="1"/>
  <c r="H460" i="1"/>
  <c r="G460" i="1"/>
  <c r="E460" i="1"/>
  <c r="D460" i="1"/>
  <c r="I459" i="1"/>
  <c r="H459" i="1"/>
  <c r="G459" i="1"/>
  <c r="E459" i="1"/>
  <c r="D459" i="1"/>
  <c r="I458" i="1"/>
  <c r="H458" i="1"/>
  <c r="G458" i="1"/>
  <c r="E458" i="1"/>
  <c r="D458" i="1"/>
  <c r="I457" i="1"/>
  <c r="H457" i="1"/>
  <c r="G457" i="1"/>
  <c r="E457" i="1"/>
  <c r="D457" i="1"/>
  <c r="E456" i="1"/>
  <c r="D456" i="1"/>
  <c r="I455" i="1"/>
  <c r="H455" i="1"/>
  <c r="G455" i="1"/>
  <c r="E455" i="1"/>
  <c r="D455" i="1"/>
  <c r="I454" i="1"/>
  <c r="H454" i="1"/>
  <c r="G454" i="1"/>
  <c r="E454" i="1"/>
  <c r="D454" i="1"/>
  <c r="I453" i="1"/>
  <c r="H453" i="1"/>
  <c r="G453" i="1"/>
  <c r="E453" i="1"/>
  <c r="D453" i="1"/>
  <c r="J452" i="1"/>
  <c r="I452" i="1"/>
  <c r="H452" i="1"/>
  <c r="G452" i="1"/>
  <c r="F452" i="1"/>
  <c r="E452" i="1"/>
  <c r="D452" i="1"/>
  <c r="E450" i="1"/>
  <c r="D450" i="1"/>
  <c r="J449" i="1"/>
  <c r="I449" i="1"/>
  <c r="H449" i="1"/>
  <c r="G449" i="1"/>
  <c r="F449" i="1"/>
  <c r="E449" i="1"/>
  <c r="D449" i="1"/>
  <c r="J446" i="1"/>
  <c r="I446" i="1"/>
  <c r="H446" i="1"/>
  <c r="G446" i="1"/>
  <c r="F446" i="1"/>
  <c r="E446" i="1"/>
  <c r="D446" i="1"/>
  <c r="J445" i="1"/>
  <c r="I445" i="1"/>
  <c r="H445" i="1"/>
  <c r="G445" i="1"/>
  <c r="F445" i="1"/>
  <c r="E445" i="1"/>
  <c r="D445" i="1"/>
  <c r="J444" i="1"/>
  <c r="I444" i="1"/>
  <c r="H444" i="1"/>
  <c r="G444" i="1"/>
  <c r="F444" i="1"/>
  <c r="E444" i="1"/>
  <c r="D444" i="1"/>
  <c r="J443" i="1"/>
  <c r="I443" i="1"/>
  <c r="H443" i="1"/>
  <c r="G443" i="1"/>
  <c r="F443" i="1"/>
  <c r="E443" i="1"/>
  <c r="D443" i="1"/>
  <c r="J442" i="1"/>
  <c r="I442" i="1"/>
  <c r="H442" i="1"/>
  <c r="G442" i="1"/>
  <c r="F442" i="1"/>
  <c r="E442" i="1"/>
  <c r="D442" i="1"/>
  <c r="J441" i="1"/>
  <c r="I441" i="1"/>
  <c r="H441" i="1"/>
  <c r="G441" i="1"/>
  <c r="F441" i="1"/>
  <c r="E441" i="1"/>
  <c r="D441" i="1"/>
  <c r="J440" i="1"/>
  <c r="I440" i="1"/>
  <c r="H440" i="1"/>
  <c r="G440" i="1"/>
  <c r="F440" i="1"/>
  <c r="E440" i="1"/>
  <c r="D440" i="1"/>
  <c r="J439" i="1"/>
  <c r="I439" i="1"/>
  <c r="H439" i="1"/>
  <c r="G439" i="1"/>
  <c r="F439" i="1"/>
  <c r="E439" i="1"/>
  <c r="D439" i="1"/>
  <c r="J438" i="1"/>
  <c r="I438" i="1"/>
  <c r="H438" i="1"/>
  <c r="G438" i="1"/>
  <c r="F438" i="1"/>
  <c r="E438" i="1"/>
  <c r="D438" i="1"/>
  <c r="J437" i="1"/>
  <c r="I437" i="1"/>
  <c r="H437" i="1"/>
  <c r="G437" i="1"/>
  <c r="F437" i="1"/>
  <c r="E437" i="1"/>
  <c r="D437" i="1"/>
  <c r="J436" i="1"/>
  <c r="I436" i="1"/>
  <c r="H436" i="1"/>
  <c r="G436" i="1"/>
  <c r="F436" i="1"/>
  <c r="E436" i="1"/>
  <c r="D436" i="1"/>
  <c r="J435" i="1"/>
  <c r="I435" i="1"/>
  <c r="H435" i="1"/>
  <c r="G435" i="1"/>
  <c r="F435" i="1"/>
  <c r="E435" i="1"/>
  <c r="D435" i="1"/>
  <c r="J434" i="1"/>
  <c r="I434" i="1"/>
  <c r="H434" i="1"/>
  <c r="G434" i="1"/>
  <c r="F434" i="1"/>
  <c r="E434" i="1"/>
  <c r="D434" i="1"/>
  <c r="J433" i="1"/>
  <c r="I433" i="1"/>
  <c r="H433" i="1"/>
  <c r="G433" i="1"/>
  <c r="F433" i="1"/>
  <c r="E433" i="1"/>
  <c r="D433" i="1"/>
  <c r="J432" i="1"/>
  <c r="I432" i="1"/>
  <c r="H432" i="1"/>
  <c r="G432" i="1"/>
  <c r="F432" i="1"/>
  <c r="E432" i="1"/>
  <c r="D432" i="1"/>
  <c r="J431" i="1"/>
  <c r="I431" i="1"/>
  <c r="H431" i="1"/>
  <c r="G431" i="1"/>
  <c r="F431" i="1"/>
  <c r="E431" i="1"/>
  <c r="D431" i="1"/>
  <c r="J430" i="1"/>
  <c r="I430" i="1"/>
  <c r="H430" i="1"/>
  <c r="G430" i="1"/>
  <c r="F430" i="1"/>
  <c r="E430" i="1"/>
  <c r="D430" i="1"/>
  <c r="J429" i="1"/>
  <c r="I429" i="1"/>
  <c r="H429" i="1"/>
  <c r="G429" i="1"/>
  <c r="F429" i="1"/>
  <c r="E429" i="1"/>
  <c r="D429" i="1"/>
  <c r="J428" i="1"/>
  <c r="I428" i="1"/>
  <c r="H428" i="1"/>
  <c r="G428" i="1"/>
  <c r="F428" i="1"/>
  <c r="E428" i="1"/>
  <c r="D428" i="1"/>
  <c r="J427" i="1"/>
  <c r="I427" i="1"/>
  <c r="H427" i="1"/>
  <c r="G427" i="1"/>
  <c r="F427" i="1"/>
  <c r="E427" i="1"/>
  <c r="D427" i="1"/>
  <c r="J426" i="1"/>
  <c r="I426" i="1"/>
  <c r="H426" i="1"/>
  <c r="G426" i="1"/>
  <c r="F426" i="1"/>
  <c r="E426" i="1"/>
  <c r="D426" i="1"/>
  <c r="J425" i="1"/>
  <c r="I425" i="1"/>
  <c r="H425" i="1"/>
  <c r="G425" i="1"/>
  <c r="F425" i="1"/>
  <c r="E425" i="1"/>
  <c r="D425" i="1"/>
  <c r="J424" i="1"/>
  <c r="I424" i="1"/>
  <c r="H424" i="1"/>
  <c r="G424" i="1"/>
  <c r="F424" i="1"/>
  <c r="E424" i="1"/>
  <c r="D424" i="1"/>
  <c r="J423" i="1"/>
  <c r="I423" i="1"/>
  <c r="H423" i="1"/>
  <c r="G423" i="1"/>
  <c r="F423" i="1"/>
  <c r="E423" i="1"/>
  <c r="D423" i="1"/>
  <c r="J422" i="1"/>
  <c r="I422" i="1"/>
  <c r="H422" i="1"/>
  <c r="G422" i="1"/>
  <c r="F422" i="1"/>
  <c r="E422" i="1"/>
  <c r="D422" i="1"/>
  <c r="J421" i="1"/>
  <c r="I421" i="1"/>
  <c r="H421" i="1"/>
  <c r="G421" i="1"/>
  <c r="F421" i="1"/>
  <c r="E421" i="1"/>
  <c r="D421" i="1"/>
  <c r="J420" i="1"/>
  <c r="I420" i="1"/>
  <c r="H420" i="1"/>
  <c r="G420" i="1"/>
  <c r="F420" i="1"/>
  <c r="E420" i="1"/>
  <c r="D420" i="1"/>
  <c r="J419" i="1"/>
  <c r="I419" i="1"/>
  <c r="H419" i="1"/>
  <c r="G419" i="1"/>
  <c r="F419" i="1"/>
  <c r="E419" i="1"/>
  <c r="D419" i="1"/>
  <c r="J418" i="1"/>
  <c r="I418" i="1"/>
  <c r="H418" i="1"/>
  <c r="G418" i="1"/>
  <c r="F418" i="1"/>
  <c r="E418" i="1"/>
  <c r="D418" i="1"/>
  <c r="J417" i="1"/>
  <c r="I417" i="1"/>
  <c r="H417" i="1"/>
  <c r="G417" i="1"/>
  <c r="F417" i="1"/>
  <c r="E417" i="1"/>
  <c r="D417" i="1"/>
  <c r="J416" i="1"/>
  <c r="I416" i="1"/>
  <c r="H416" i="1"/>
  <c r="G416" i="1"/>
  <c r="F416" i="1"/>
  <c r="E416" i="1"/>
  <c r="D416" i="1"/>
  <c r="J415" i="1"/>
  <c r="I415" i="1"/>
  <c r="H415" i="1"/>
  <c r="G415" i="1"/>
  <c r="F415" i="1"/>
  <c r="E415" i="1"/>
  <c r="D415" i="1"/>
  <c r="J414" i="1"/>
  <c r="I414" i="1"/>
  <c r="H414" i="1"/>
  <c r="G414" i="1"/>
  <c r="F414" i="1"/>
  <c r="E414" i="1"/>
  <c r="D414" i="1"/>
  <c r="J413" i="1"/>
  <c r="I413" i="1"/>
  <c r="H413" i="1"/>
  <c r="G413" i="1"/>
  <c r="F413" i="1"/>
  <c r="E413" i="1"/>
  <c r="D413" i="1"/>
  <c r="J412" i="1"/>
  <c r="I412" i="1"/>
  <c r="H412" i="1"/>
  <c r="G412" i="1"/>
  <c r="F412" i="1"/>
  <c r="E412" i="1"/>
  <c r="D412" i="1"/>
  <c r="J411" i="1"/>
  <c r="I411" i="1"/>
  <c r="H411" i="1"/>
  <c r="G411" i="1"/>
  <c r="F411" i="1"/>
  <c r="E411" i="1"/>
  <c r="D411" i="1"/>
  <c r="J410" i="1"/>
  <c r="I410" i="1"/>
  <c r="H410" i="1"/>
  <c r="G410" i="1"/>
  <c r="F410" i="1"/>
  <c r="E410" i="1"/>
  <c r="D410" i="1"/>
  <c r="J409" i="1"/>
  <c r="I409" i="1"/>
  <c r="H409" i="1"/>
  <c r="G409" i="1"/>
  <c r="F409" i="1"/>
  <c r="E409" i="1"/>
  <c r="D409" i="1"/>
  <c r="J408" i="1"/>
  <c r="I408" i="1"/>
  <c r="H408" i="1"/>
  <c r="G408" i="1"/>
  <c r="F408" i="1"/>
  <c r="E408" i="1"/>
  <c r="D408" i="1"/>
  <c r="J407" i="1"/>
  <c r="I407" i="1"/>
  <c r="H407" i="1"/>
  <c r="G407" i="1"/>
  <c r="F407" i="1"/>
  <c r="E407" i="1"/>
  <c r="D407" i="1"/>
  <c r="J406" i="1"/>
  <c r="I406" i="1"/>
  <c r="H406" i="1"/>
  <c r="G406" i="1"/>
  <c r="F406" i="1"/>
  <c r="E406" i="1"/>
  <c r="D406" i="1"/>
  <c r="J405" i="1"/>
  <c r="I405" i="1"/>
  <c r="H405" i="1"/>
  <c r="G405" i="1"/>
  <c r="F405" i="1"/>
  <c r="E405" i="1"/>
  <c r="D405" i="1"/>
  <c r="J404" i="1"/>
  <c r="I404" i="1"/>
  <c r="H404" i="1"/>
  <c r="G404" i="1"/>
  <c r="F404" i="1"/>
  <c r="E404" i="1"/>
  <c r="D404" i="1"/>
  <c r="J403" i="1"/>
  <c r="I403" i="1"/>
  <c r="H403" i="1"/>
  <c r="G403" i="1"/>
  <c r="F403" i="1"/>
  <c r="E403" i="1"/>
  <c r="D403" i="1"/>
  <c r="J401" i="1"/>
  <c r="I401" i="1"/>
  <c r="H401" i="1"/>
  <c r="G401" i="1"/>
  <c r="F401" i="1"/>
  <c r="E401" i="1"/>
  <c r="D401" i="1"/>
  <c r="J400" i="1"/>
  <c r="I400" i="1"/>
  <c r="H400" i="1"/>
  <c r="G400" i="1"/>
  <c r="F400" i="1"/>
  <c r="E400" i="1"/>
  <c r="D400" i="1"/>
  <c r="J399" i="1"/>
  <c r="I399" i="1"/>
  <c r="H399" i="1"/>
  <c r="G399" i="1"/>
  <c r="F399" i="1"/>
  <c r="E399" i="1"/>
  <c r="D399" i="1"/>
  <c r="J398" i="1"/>
  <c r="I398" i="1"/>
  <c r="H398" i="1"/>
  <c r="G398" i="1"/>
  <c r="F398" i="1"/>
  <c r="E398" i="1"/>
  <c r="D398" i="1"/>
  <c r="J397" i="1"/>
  <c r="I397" i="1"/>
  <c r="H397" i="1"/>
  <c r="G397" i="1"/>
  <c r="F397" i="1"/>
  <c r="E397" i="1"/>
  <c r="D397" i="1"/>
  <c r="J396" i="1"/>
  <c r="I396" i="1"/>
  <c r="H396" i="1"/>
  <c r="G396" i="1"/>
  <c r="F396" i="1"/>
  <c r="E396" i="1"/>
  <c r="D396" i="1"/>
  <c r="J395" i="1"/>
  <c r="I395" i="1"/>
  <c r="H395" i="1"/>
  <c r="G395" i="1"/>
  <c r="F395" i="1"/>
  <c r="E395" i="1"/>
  <c r="D395" i="1"/>
  <c r="J394" i="1"/>
  <c r="I394" i="1"/>
  <c r="H394" i="1"/>
  <c r="G394" i="1"/>
  <c r="F394" i="1"/>
  <c r="E394" i="1"/>
  <c r="D394" i="1"/>
  <c r="J393" i="1"/>
  <c r="I393" i="1"/>
  <c r="H393" i="1"/>
  <c r="G393" i="1"/>
  <c r="F393" i="1"/>
  <c r="E393" i="1"/>
  <c r="D393" i="1"/>
  <c r="J392" i="1"/>
  <c r="I392" i="1"/>
  <c r="H392" i="1"/>
  <c r="G392" i="1"/>
  <c r="F392" i="1"/>
  <c r="E392" i="1"/>
  <c r="D392" i="1"/>
  <c r="J391" i="1"/>
  <c r="I391" i="1"/>
  <c r="H391" i="1"/>
  <c r="G391" i="1"/>
  <c r="F391" i="1"/>
  <c r="E391" i="1"/>
  <c r="D391" i="1"/>
  <c r="J390" i="1"/>
  <c r="I390" i="1"/>
  <c r="H390" i="1"/>
  <c r="G390" i="1"/>
  <c r="F390" i="1"/>
  <c r="E390" i="1"/>
  <c r="D390" i="1"/>
  <c r="J389" i="1"/>
  <c r="I389" i="1"/>
  <c r="H389" i="1"/>
  <c r="G389" i="1"/>
  <c r="F389" i="1"/>
  <c r="E389" i="1"/>
  <c r="D389" i="1"/>
  <c r="J388" i="1"/>
  <c r="I388" i="1"/>
  <c r="H388" i="1"/>
  <c r="G388" i="1"/>
  <c r="F388" i="1"/>
  <c r="E388" i="1"/>
  <c r="D388" i="1"/>
  <c r="J387" i="1"/>
  <c r="I387" i="1"/>
  <c r="H387" i="1"/>
  <c r="G387" i="1"/>
  <c r="F387" i="1"/>
  <c r="E387" i="1"/>
  <c r="D387" i="1"/>
  <c r="J386" i="1"/>
  <c r="I386" i="1"/>
  <c r="H386" i="1"/>
  <c r="G386" i="1"/>
  <c r="F386" i="1"/>
  <c r="E386" i="1"/>
  <c r="D386" i="1"/>
  <c r="J385" i="1"/>
  <c r="I385" i="1"/>
  <c r="H385" i="1"/>
  <c r="G385" i="1"/>
  <c r="F385" i="1"/>
  <c r="E385" i="1"/>
  <c r="D385" i="1"/>
  <c r="J384" i="1"/>
  <c r="I384" i="1"/>
  <c r="H384" i="1"/>
  <c r="G384" i="1"/>
  <c r="F384" i="1"/>
  <c r="E384" i="1"/>
  <c r="D384" i="1"/>
  <c r="J383" i="1"/>
  <c r="I383" i="1"/>
  <c r="H383" i="1"/>
  <c r="G383" i="1"/>
  <c r="F383" i="1"/>
  <c r="E383" i="1"/>
  <c r="D383" i="1"/>
  <c r="J382" i="1"/>
  <c r="I382" i="1"/>
  <c r="H382" i="1"/>
  <c r="G382" i="1"/>
  <c r="F382" i="1"/>
  <c r="E382" i="1"/>
  <c r="D382" i="1"/>
  <c r="J381" i="1"/>
  <c r="I381" i="1"/>
  <c r="H381" i="1"/>
  <c r="G381" i="1"/>
  <c r="F381" i="1"/>
  <c r="E381" i="1"/>
  <c r="D381" i="1"/>
  <c r="J380" i="1"/>
  <c r="I380" i="1"/>
  <c r="H380" i="1"/>
  <c r="G380" i="1"/>
  <c r="F380" i="1"/>
  <c r="E380" i="1"/>
  <c r="D380" i="1"/>
  <c r="J379" i="1"/>
  <c r="I379" i="1"/>
  <c r="H379" i="1"/>
  <c r="G379" i="1"/>
  <c r="F379" i="1"/>
  <c r="E379" i="1"/>
  <c r="D379" i="1"/>
  <c r="J378" i="1"/>
  <c r="I378" i="1"/>
  <c r="H378" i="1"/>
  <c r="G378" i="1"/>
  <c r="F378" i="1"/>
  <c r="E378" i="1"/>
  <c r="D378" i="1"/>
  <c r="J377" i="1"/>
  <c r="I377" i="1"/>
  <c r="H377" i="1"/>
  <c r="G377" i="1"/>
  <c r="F377" i="1"/>
  <c r="E377" i="1"/>
  <c r="D377" i="1"/>
  <c r="J376" i="1"/>
  <c r="I376" i="1"/>
  <c r="H376" i="1"/>
  <c r="G376" i="1"/>
  <c r="F376" i="1"/>
  <c r="E376" i="1"/>
  <c r="D376" i="1"/>
  <c r="J375" i="1"/>
  <c r="I375" i="1"/>
  <c r="H375" i="1"/>
  <c r="G375" i="1"/>
  <c r="F375" i="1"/>
  <c r="E375" i="1"/>
  <c r="D375" i="1"/>
  <c r="J374" i="1"/>
  <c r="I374" i="1"/>
  <c r="H374" i="1"/>
  <c r="G374" i="1"/>
  <c r="F374" i="1"/>
  <c r="E374" i="1"/>
  <c r="D374" i="1"/>
  <c r="J373" i="1"/>
  <c r="J371" i="1" s="1"/>
  <c r="I373" i="1"/>
  <c r="H373" i="1"/>
  <c r="G373" i="1"/>
  <c r="F373" i="1"/>
  <c r="F371" i="1" s="1"/>
  <c r="E373" i="1"/>
  <c r="D373" i="1"/>
  <c r="E371" i="1"/>
  <c r="D371" i="1"/>
  <c r="J369" i="1"/>
  <c r="I369" i="1"/>
  <c r="H369" i="1"/>
  <c r="G369" i="1"/>
  <c r="F369" i="1"/>
  <c r="E369" i="1"/>
  <c r="D369" i="1"/>
  <c r="J368" i="1"/>
  <c r="I368" i="1"/>
  <c r="H368" i="1"/>
  <c r="G368" i="1"/>
  <c r="F368" i="1"/>
  <c r="E368" i="1"/>
  <c r="D368" i="1"/>
  <c r="J367" i="1"/>
  <c r="I367" i="1"/>
  <c r="H367" i="1"/>
  <c r="G367" i="1"/>
  <c r="F367" i="1"/>
  <c r="E367" i="1"/>
  <c r="D367" i="1"/>
  <c r="J366" i="1"/>
  <c r="I366" i="1"/>
  <c r="H366" i="1"/>
  <c r="G366" i="1"/>
  <c r="F366" i="1"/>
  <c r="E366" i="1"/>
  <c r="D366" i="1"/>
  <c r="J365" i="1"/>
  <c r="I365" i="1"/>
  <c r="H365" i="1"/>
  <c r="G365" i="1"/>
  <c r="F365" i="1"/>
  <c r="E365" i="1"/>
  <c r="D365" i="1"/>
  <c r="J364" i="1"/>
  <c r="I364" i="1"/>
  <c r="H364" i="1"/>
  <c r="G364" i="1"/>
  <c r="F364" i="1"/>
  <c r="E364" i="1"/>
  <c r="D364" i="1"/>
  <c r="J363" i="1"/>
  <c r="I363" i="1"/>
  <c r="H363" i="1"/>
  <c r="G363" i="1"/>
  <c r="F363" i="1"/>
  <c r="E363" i="1"/>
  <c r="D363" i="1"/>
  <c r="J362" i="1"/>
  <c r="I362" i="1"/>
  <c r="H362" i="1"/>
  <c r="G362" i="1"/>
  <c r="F362" i="1"/>
  <c r="E362" i="1"/>
  <c r="D362" i="1"/>
  <c r="J361" i="1"/>
  <c r="I361" i="1"/>
  <c r="H361" i="1"/>
  <c r="H345" i="1" s="1"/>
  <c r="G361" i="1"/>
  <c r="F361" i="1"/>
  <c r="E361" i="1"/>
  <c r="D361" i="1"/>
  <c r="J359" i="1"/>
  <c r="I359" i="1"/>
  <c r="H359" i="1"/>
  <c r="G359" i="1"/>
  <c r="G345" i="1" s="1"/>
  <c r="F359" i="1"/>
  <c r="E359" i="1"/>
  <c r="D359" i="1"/>
  <c r="J357" i="1"/>
  <c r="I357" i="1"/>
  <c r="H357" i="1"/>
  <c r="G357" i="1"/>
  <c r="F357" i="1"/>
  <c r="E357" i="1"/>
  <c r="D357" i="1"/>
  <c r="J355" i="1"/>
  <c r="I355" i="1"/>
  <c r="H355" i="1"/>
  <c r="G355" i="1"/>
  <c r="F355" i="1"/>
  <c r="E355" i="1"/>
  <c r="D355" i="1"/>
  <c r="J354" i="1"/>
  <c r="I354" i="1"/>
  <c r="H354" i="1"/>
  <c r="G354" i="1"/>
  <c r="F354" i="1"/>
  <c r="E354" i="1"/>
  <c r="D354" i="1"/>
  <c r="J353" i="1"/>
  <c r="I353" i="1"/>
  <c r="H353" i="1"/>
  <c r="G353" i="1"/>
  <c r="F353" i="1"/>
  <c r="E353" i="1"/>
  <c r="D353" i="1"/>
  <c r="J352" i="1"/>
  <c r="I352" i="1"/>
  <c r="H352" i="1"/>
  <c r="G352" i="1"/>
  <c r="F352" i="1"/>
  <c r="E352" i="1"/>
  <c r="D352" i="1"/>
  <c r="E351" i="1"/>
  <c r="D351" i="1"/>
  <c r="E350" i="1"/>
  <c r="D350" i="1"/>
  <c r="E349" i="1"/>
  <c r="D349" i="1"/>
  <c r="J348" i="1"/>
  <c r="I348" i="1"/>
  <c r="H348" i="1"/>
  <c r="G348" i="1"/>
  <c r="F348" i="1"/>
  <c r="E348" i="1"/>
  <c r="D348" i="1"/>
  <c r="J347" i="1"/>
  <c r="J345" i="1" s="1"/>
  <c r="I347" i="1"/>
  <c r="H347" i="1"/>
  <c r="G347" i="1"/>
  <c r="F347" i="1"/>
  <c r="F345" i="1" s="1"/>
  <c r="E347" i="1"/>
  <c r="D347" i="1"/>
  <c r="I345" i="1"/>
  <c r="E345" i="1"/>
  <c r="D345" i="1"/>
  <c r="J338" i="1"/>
  <c r="I338" i="1"/>
  <c r="H338" i="1"/>
  <c r="G338" i="1"/>
  <c r="F338" i="1"/>
  <c r="E338" i="1"/>
  <c r="D338" i="1"/>
  <c r="J337" i="1"/>
  <c r="I337" i="1"/>
  <c r="H337" i="1"/>
  <c r="G337" i="1"/>
  <c r="F337" i="1"/>
  <c r="E337" i="1"/>
  <c r="D337" i="1"/>
  <c r="J336" i="1"/>
  <c r="I336" i="1"/>
  <c r="H336" i="1"/>
  <c r="G336" i="1"/>
  <c r="F336" i="1"/>
  <c r="E336" i="1"/>
  <c r="D336" i="1"/>
  <c r="J335" i="1"/>
  <c r="I335" i="1"/>
  <c r="H335" i="1"/>
  <c r="G335" i="1"/>
  <c r="F335" i="1"/>
  <c r="E335" i="1"/>
  <c r="D335" i="1"/>
  <c r="J334" i="1"/>
  <c r="I334" i="1"/>
  <c r="H334" i="1"/>
  <c r="G334" i="1"/>
  <c r="F334" i="1"/>
  <c r="E334" i="1"/>
  <c r="D334" i="1"/>
  <c r="J333" i="1"/>
  <c r="I333" i="1"/>
  <c r="H333" i="1"/>
  <c r="G333" i="1"/>
  <c r="F333" i="1"/>
  <c r="E333" i="1"/>
  <c r="E324" i="1" s="1"/>
  <c r="D333" i="1"/>
  <c r="J331" i="1"/>
  <c r="I331" i="1"/>
  <c r="H331" i="1"/>
  <c r="G331" i="1"/>
  <c r="F331" i="1"/>
  <c r="E331" i="1"/>
  <c r="D331" i="1"/>
  <c r="B331" i="1"/>
  <c r="J330" i="1"/>
  <c r="I330" i="1"/>
  <c r="H330" i="1"/>
  <c r="G330" i="1"/>
  <c r="F330" i="1"/>
  <c r="E330" i="1"/>
  <c r="D330" i="1"/>
  <c r="B330" i="1"/>
  <c r="J329" i="1"/>
  <c r="I329" i="1"/>
  <c r="H329" i="1"/>
  <c r="G329" i="1"/>
  <c r="F329" i="1"/>
  <c r="E329" i="1"/>
  <c r="D329" i="1"/>
  <c r="J328" i="1"/>
  <c r="I328" i="1"/>
  <c r="H328" i="1"/>
  <c r="G328" i="1"/>
  <c r="F328" i="1"/>
  <c r="E328" i="1"/>
  <c r="D328" i="1"/>
  <c r="J327" i="1"/>
  <c r="I327" i="1"/>
  <c r="H327" i="1"/>
  <c r="G327" i="1"/>
  <c r="F327" i="1"/>
  <c r="E327" i="1"/>
  <c r="D327" i="1"/>
  <c r="J326" i="1"/>
  <c r="I326" i="1"/>
  <c r="H326" i="1"/>
  <c r="G326" i="1"/>
  <c r="F326" i="1"/>
  <c r="E326" i="1"/>
  <c r="D326" i="1"/>
  <c r="J325" i="1"/>
  <c r="I325" i="1"/>
  <c r="I324" i="1" s="1"/>
  <c r="H325" i="1"/>
  <c r="H324" i="1" s="1"/>
  <c r="G325" i="1"/>
  <c r="F325" i="1"/>
  <c r="F608" i="1" s="1"/>
  <c r="F607" i="1" s="1"/>
  <c r="E325" i="1"/>
  <c r="D325" i="1"/>
  <c r="D324" i="1" s="1"/>
  <c r="J324" i="1"/>
  <c r="G324" i="1"/>
  <c r="F324" i="1"/>
  <c r="J321" i="1"/>
  <c r="I321" i="1"/>
  <c r="I318" i="1" s="1"/>
  <c r="H321" i="1"/>
  <c r="G321" i="1"/>
  <c r="F321" i="1"/>
  <c r="E321" i="1"/>
  <c r="D321" i="1"/>
  <c r="J320" i="1"/>
  <c r="I320" i="1"/>
  <c r="H320" i="1"/>
  <c r="H318" i="1" s="1"/>
  <c r="H59" i="1" s="1"/>
  <c r="G320" i="1"/>
  <c r="F320" i="1"/>
  <c r="E320" i="1"/>
  <c r="D320" i="1"/>
  <c r="D318" i="1" s="1"/>
  <c r="D59" i="1" s="1"/>
  <c r="J318" i="1"/>
  <c r="G318" i="1"/>
  <c r="F318" i="1"/>
  <c r="E318" i="1"/>
  <c r="J317" i="1"/>
  <c r="I317" i="1"/>
  <c r="H317" i="1"/>
  <c r="G317" i="1"/>
  <c r="F317" i="1"/>
  <c r="E317" i="1"/>
  <c r="D317" i="1"/>
  <c r="J316" i="1"/>
  <c r="I316" i="1"/>
  <c r="I313" i="1" s="1"/>
  <c r="J659" i="1" s="1"/>
  <c r="J657" i="1" s="1"/>
  <c r="H316" i="1"/>
  <c r="G316" i="1"/>
  <c r="F316" i="1"/>
  <c r="E316" i="1"/>
  <c r="D316" i="1"/>
  <c r="J315" i="1"/>
  <c r="I315" i="1"/>
  <c r="H315" i="1"/>
  <c r="H313" i="1" s="1"/>
  <c r="I659" i="1" s="1"/>
  <c r="I657" i="1" s="1"/>
  <c r="G315" i="1"/>
  <c r="F315" i="1"/>
  <c r="E315" i="1"/>
  <c r="D315" i="1"/>
  <c r="J314" i="1"/>
  <c r="I314" i="1"/>
  <c r="H314" i="1"/>
  <c r="G314" i="1"/>
  <c r="G313" i="1" s="1"/>
  <c r="H659" i="1" s="1"/>
  <c r="H657" i="1" s="1"/>
  <c r="F314" i="1"/>
  <c r="E314" i="1"/>
  <c r="D314" i="1"/>
  <c r="J313" i="1"/>
  <c r="F313" i="1"/>
  <c r="E313" i="1"/>
  <c r="D313" i="1"/>
  <c r="J311" i="1"/>
  <c r="I311" i="1"/>
  <c r="H311" i="1"/>
  <c r="G311" i="1"/>
  <c r="F311" i="1"/>
  <c r="E311" i="1"/>
  <c r="D311" i="1"/>
  <c r="B311" i="1"/>
  <c r="J310" i="1"/>
  <c r="I310" i="1"/>
  <c r="H310" i="1"/>
  <c r="G310" i="1"/>
  <c r="F310" i="1"/>
  <c r="E310" i="1"/>
  <c r="D310" i="1"/>
  <c r="J309" i="1"/>
  <c r="I309" i="1"/>
  <c r="H309" i="1"/>
  <c r="G309" i="1"/>
  <c r="F309" i="1"/>
  <c r="E309" i="1"/>
  <c r="D309" i="1"/>
  <c r="J308" i="1"/>
  <c r="I308" i="1"/>
  <c r="H308" i="1"/>
  <c r="G308" i="1"/>
  <c r="F308" i="1"/>
  <c r="E308" i="1"/>
  <c r="D308" i="1"/>
  <c r="J307" i="1"/>
  <c r="I307" i="1"/>
  <c r="H307" i="1"/>
  <c r="G307" i="1"/>
  <c r="F307" i="1"/>
  <c r="E307" i="1"/>
  <c r="D307" i="1"/>
  <c r="J306" i="1"/>
  <c r="I306" i="1"/>
  <c r="H306" i="1"/>
  <c r="G306" i="1"/>
  <c r="F306" i="1"/>
  <c r="E306" i="1"/>
  <c r="D306" i="1"/>
  <c r="J305" i="1"/>
  <c r="I305" i="1"/>
  <c r="H305" i="1"/>
  <c r="G305" i="1"/>
  <c r="F305" i="1"/>
  <c r="E305" i="1"/>
  <c r="D305" i="1"/>
  <c r="J304" i="1"/>
  <c r="I304" i="1"/>
  <c r="H304" i="1"/>
  <c r="G304" i="1"/>
  <c r="F304" i="1"/>
  <c r="E304" i="1"/>
  <c r="D304" i="1"/>
  <c r="J303" i="1"/>
  <c r="I303" i="1"/>
  <c r="H303" i="1"/>
  <c r="G303" i="1"/>
  <c r="F303" i="1"/>
  <c r="E303" i="1"/>
  <c r="D303" i="1"/>
  <c r="J302" i="1"/>
  <c r="I302" i="1"/>
  <c r="I301" i="1" s="1"/>
  <c r="H302" i="1"/>
  <c r="G302" i="1"/>
  <c r="G301" i="1" s="1"/>
  <c r="G296" i="1" s="1"/>
  <c r="G295" i="1" s="1"/>
  <c r="F302" i="1"/>
  <c r="E302" i="1"/>
  <c r="E301" i="1" s="1"/>
  <c r="D302" i="1"/>
  <c r="J301" i="1"/>
  <c r="H301" i="1"/>
  <c r="F301" i="1"/>
  <c r="D301" i="1"/>
  <c r="J300" i="1"/>
  <c r="I300" i="1"/>
  <c r="H300" i="1"/>
  <c r="G300" i="1"/>
  <c r="F300" i="1"/>
  <c r="E300" i="1"/>
  <c r="D300" i="1"/>
  <c r="J299" i="1"/>
  <c r="I299" i="1"/>
  <c r="H299" i="1"/>
  <c r="G299" i="1"/>
  <c r="F299" i="1"/>
  <c r="E299" i="1"/>
  <c r="D299" i="1"/>
  <c r="J298" i="1"/>
  <c r="I298" i="1"/>
  <c r="H298" i="1"/>
  <c r="G298" i="1"/>
  <c r="F298" i="1"/>
  <c r="E298" i="1"/>
  <c r="D298" i="1"/>
  <c r="J297" i="1"/>
  <c r="I297" i="1"/>
  <c r="H297" i="1"/>
  <c r="H296" i="1" s="1"/>
  <c r="H295" i="1" s="1"/>
  <c r="G297" i="1"/>
  <c r="F297" i="1"/>
  <c r="E297" i="1"/>
  <c r="D297" i="1"/>
  <c r="D296" i="1" s="1"/>
  <c r="D295" i="1" s="1"/>
  <c r="J296" i="1"/>
  <c r="F296" i="1"/>
  <c r="E296" i="1"/>
  <c r="E295" i="1" s="1"/>
  <c r="J295" i="1"/>
  <c r="F295" i="1"/>
  <c r="J293" i="1"/>
  <c r="I293" i="1"/>
  <c r="H293" i="1"/>
  <c r="G293" i="1"/>
  <c r="F293" i="1"/>
  <c r="E293" i="1"/>
  <c r="D293" i="1"/>
  <c r="J292" i="1"/>
  <c r="I292" i="1"/>
  <c r="H292" i="1"/>
  <c r="G292" i="1"/>
  <c r="F292" i="1"/>
  <c r="E292" i="1"/>
  <c r="D292" i="1"/>
  <c r="J291" i="1"/>
  <c r="I291" i="1"/>
  <c r="H291" i="1"/>
  <c r="G291" i="1"/>
  <c r="F291" i="1"/>
  <c r="E291" i="1"/>
  <c r="D291" i="1"/>
  <c r="J290" i="1"/>
  <c r="I290" i="1"/>
  <c r="H290" i="1"/>
  <c r="G290" i="1"/>
  <c r="F290" i="1"/>
  <c r="E290" i="1"/>
  <c r="D290" i="1"/>
  <c r="J289" i="1"/>
  <c r="I289" i="1"/>
  <c r="H289" i="1"/>
  <c r="G289" i="1"/>
  <c r="F289" i="1"/>
  <c r="E289" i="1"/>
  <c r="D289" i="1"/>
  <c r="J288" i="1"/>
  <c r="I288" i="1"/>
  <c r="H288" i="1"/>
  <c r="G288" i="1"/>
  <c r="F288" i="1"/>
  <c r="E288" i="1"/>
  <c r="D288" i="1"/>
  <c r="J287" i="1"/>
  <c r="I287" i="1"/>
  <c r="H287" i="1"/>
  <c r="G287" i="1"/>
  <c r="F287" i="1"/>
  <c r="E287" i="1"/>
  <c r="D287" i="1"/>
  <c r="J286" i="1"/>
  <c r="I286" i="1"/>
  <c r="H286" i="1"/>
  <c r="G286" i="1"/>
  <c r="F286" i="1"/>
  <c r="E286" i="1"/>
  <c r="D286" i="1"/>
  <c r="J285" i="1"/>
  <c r="I285" i="1"/>
  <c r="I283" i="1" s="1"/>
  <c r="H285" i="1"/>
  <c r="G285" i="1"/>
  <c r="F285" i="1"/>
  <c r="E285" i="1"/>
  <c r="D285" i="1"/>
  <c r="J284" i="1"/>
  <c r="I284" i="1"/>
  <c r="H284" i="1"/>
  <c r="H283" i="1" s="1"/>
  <c r="G284" i="1"/>
  <c r="F284" i="1"/>
  <c r="E284" i="1"/>
  <c r="D284" i="1"/>
  <c r="D283" i="1" s="1"/>
  <c r="J283" i="1"/>
  <c r="G283" i="1"/>
  <c r="G279" i="1" s="1"/>
  <c r="G278" i="1" s="1"/>
  <c r="G277" i="1" s="1"/>
  <c r="F283" i="1"/>
  <c r="E283" i="1"/>
  <c r="J282" i="1"/>
  <c r="I282" i="1"/>
  <c r="H282" i="1"/>
  <c r="G282" i="1"/>
  <c r="F282" i="1"/>
  <c r="E282" i="1"/>
  <c r="D282" i="1"/>
  <c r="J281" i="1"/>
  <c r="I281" i="1"/>
  <c r="H281" i="1"/>
  <c r="G281" i="1"/>
  <c r="F281" i="1"/>
  <c r="E281" i="1"/>
  <c r="D281" i="1"/>
  <c r="J280" i="1"/>
  <c r="I280" i="1"/>
  <c r="H280" i="1"/>
  <c r="G280" i="1"/>
  <c r="F280" i="1"/>
  <c r="E280" i="1"/>
  <c r="D280" i="1"/>
  <c r="D279" i="1" s="1"/>
  <c r="D278" i="1" s="1"/>
  <c r="D277" i="1" s="1"/>
  <c r="J279" i="1"/>
  <c r="F279" i="1"/>
  <c r="E279" i="1"/>
  <c r="J278" i="1"/>
  <c r="J277" i="1" s="1"/>
  <c r="F278" i="1"/>
  <c r="F277" i="1" s="1"/>
  <c r="E278" i="1"/>
  <c r="E277" i="1"/>
  <c r="J276" i="1"/>
  <c r="I276" i="1"/>
  <c r="H276" i="1"/>
  <c r="G276" i="1"/>
  <c r="F276" i="1"/>
  <c r="E276" i="1"/>
  <c r="D276" i="1"/>
  <c r="D275" i="1" s="1"/>
  <c r="J275" i="1"/>
  <c r="I275" i="1"/>
  <c r="G275" i="1"/>
  <c r="F275" i="1"/>
  <c r="E275" i="1"/>
  <c r="I274" i="1"/>
  <c r="H274" i="1"/>
  <c r="G274" i="1"/>
  <c r="B274" i="1"/>
  <c r="J273" i="1"/>
  <c r="J272" i="1" s="1"/>
  <c r="J271" i="1" s="1"/>
  <c r="J270" i="1" s="1"/>
  <c r="I273" i="1"/>
  <c r="H273" i="1"/>
  <c r="G273" i="1"/>
  <c r="G272" i="1" s="1"/>
  <c r="G271" i="1" s="1"/>
  <c r="F273" i="1"/>
  <c r="F272" i="1" s="1"/>
  <c r="F271" i="1" s="1"/>
  <c r="F270" i="1" s="1"/>
  <c r="E273" i="1"/>
  <c r="D273" i="1"/>
  <c r="I272" i="1"/>
  <c r="I271" i="1" s="1"/>
  <c r="E272" i="1"/>
  <c r="E271" i="1" s="1"/>
  <c r="E270" i="1" s="1"/>
  <c r="D272" i="1"/>
  <c r="D271" i="1"/>
  <c r="D270" i="1" s="1"/>
  <c r="J269" i="1"/>
  <c r="I269" i="1"/>
  <c r="H269" i="1"/>
  <c r="G269" i="1"/>
  <c r="F269" i="1"/>
  <c r="E269" i="1"/>
  <c r="D269" i="1"/>
  <c r="J268" i="1"/>
  <c r="I268" i="1"/>
  <c r="H268" i="1"/>
  <c r="G268" i="1"/>
  <c r="F268" i="1"/>
  <c r="E268" i="1"/>
  <c r="D268" i="1"/>
  <c r="J267" i="1"/>
  <c r="I267" i="1"/>
  <c r="H267" i="1"/>
  <c r="G267" i="1"/>
  <c r="F267" i="1"/>
  <c r="E267" i="1"/>
  <c r="D267" i="1"/>
  <c r="J266" i="1"/>
  <c r="I266" i="1"/>
  <c r="H266" i="1"/>
  <c r="G266" i="1"/>
  <c r="F266" i="1"/>
  <c r="E266" i="1"/>
  <c r="D266" i="1"/>
  <c r="J265" i="1"/>
  <c r="I265" i="1"/>
  <c r="H265" i="1"/>
  <c r="G265" i="1"/>
  <c r="F265" i="1"/>
  <c r="E265" i="1"/>
  <c r="D265" i="1"/>
  <c r="J264" i="1"/>
  <c r="I264" i="1"/>
  <c r="H264" i="1"/>
  <c r="G264" i="1"/>
  <c r="F264" i="1"/>
  <c r="E264" i="1"/>
  <c r="D264" i="1"/>
  <c r="J263" i="1"/>
  <c r="I263" i="1"/>
  <c r="H263" i="1"/>
  <c r="G263" i="1"/>
  <c r="F263" i="1"/>
  <c r="E263" i="1"/>
  <c r="D263" i="1"/>
  <c r="E262" i="1"/>
  <c r="D262" i="1"/>
  <c r="J261" i="1"/>
  <c r="I261" i="1"/>
  <c r="H261" i="1"/>
  <c r="G261" i="1"/>
  <c r="F261" i="1"/>
  <c r="E261" i="1"/>
  <c r="D261" i="1"/>
  <c r="J260" i="1"/>
  <c r="I260" i="1"/>
  <c r="H260" i="1"/>
  <c r="G260" i="1"/>
  <c r="F260" i="1"/>
  <c r="E260" i="1"/>
  <c r="D260" i="1"/>
  <c r="J259" i="1"/>
  <c r="I259" i="1"/>
  <c r="H259" i="1"/>
  <c r="G259" i="1"/>
  <c r="F259" i="1"/>
  <c r="E259" i="1"/>
  <c r="D259" i="1"/>
  <c r="J258" i="1"/>
  <c r="I258" i="1"/>
  <c r="H258" i="1"/>
  <c r="G258" i="1"/>
  <c r="F258" i="1"/>
  <c r="E258" i="1"/>
  <c r="D258" i="1"/>
  <c r="J257" i="1"/>
  <c r="I257" i="1"/>
  <c r="H257" i="1"/>
  <c r="G257" i="1"/>
  <c r="F257" i="1"/>
  <c r="E257" i="1"/>
  <c r="D257" i="1"/>
  <c r="J256" i="1"/>
  <c r="I256" i="1"/>
  <c r="H256" i="1"/>
  <c r="H255" i="1" s="1"/>
  <c r="G256" i="1"/>
  <c r="F256" i="1"/>
  <c r="E256" i="1"/>
  <c r="E255" i="1" s="1"/>
  <c r="D256" i="1"/>
  <c r="D255" i="1" s="1"/>
  <c r="J255" i="1"/>
  <c r="G255" i="1"/>
  <c r="F255" i="1"/>
  <c r="J254" i="1"/>
  <c r="I254" i="1"/>
  <c r="H254" i="1"/>
  <c r="G254" i="1"/>
  <c r="F254" i="1"/>
  <c r="E254" i="1"/>
  <c r="D254" i="1"/>
  <c r="J253" i="1"/>
  <c r="I253" i="1"/>
  <c r="H253" i="1"/>
  <c r="G253" i="1"/>
  <c r="F253" i="1"/>
  <c r="E253" i="1"/>
  <c r="D253" i="1"/>
  <c r="J252" i="1"/>
  <c r="I252" i="1"/>
  <c r="H252" i="1"/>
  <c r="G252" i="1"/>
  <c r="F252" i="1"/>
  <c r="E252" i="1"/>
  <c r="D252" i="1"/>
  <c r="J251" i="1"/>
  <c r="I251" i="1"/>
  <c r="H251" i="1"/>
  <c r="G251" i="1"/>
  <c r="F251" i="1"/>
  <c r="E251" i="1"/>
  <c r="D251" i="1"/>
  <c r="J250" i="1"/>
  <c r="I250" i="1"/>
  <c r="H250" i="1"/>
  <c r="G250" i="1"/>
  <c r="F250" i="1"/>
  <c r="E250" i="1"/>
  <c r="D250" i="1"/>
  <c r="J249" i="1"/>
  <c r="I249" i="1"/>
  <c r="H249" i="1"/>
  <c r="G249" i="1"/>
  <c r="F249" i="1"/>
  <c r="E249" i="1"/>
  <c r="D249" i="1"/>
  <c r="I248" i="1"/>
  <c r="H248" i="1"/>
  <c r="G248" i="1"/>
  <c r="B248" i="1"/>
  <c r="J247" i="1"/>
  <c r="I247" i="1"/>
  <c r="H247" i="1"/>
  <c r="G247" i="1"/>
  <c r="F247" i="1"/>
  <c r="E247" i="1"/>
  <c r="D247" i="1"/>
  <c r="J246" i="1"/>
  <c r="I246" i="1"/>
  <c r="H246" i="1"/>
  <c r="G246" i="1"/>
  <c r="F246" i="1"/>
  <c r="E246" i="1"/>
  <c r="D246" i="1"/>
  <c r="B246" i="1"/>
  <c r="J245" i="1"/>
  <c r="I245" i="1"/>
  <c r="H245" i="1"/>
  <c r="G245" i="1"/>
  <c r="F245" i="1"/>
  <c r="E245" i="1"/>
  <c r="D245" i="1"/>
  <c r="I244" i="1"/>
  <c r="H244" i="1"/>
  <c r="G244" i="1"/>
  <c r="B244" i="1"/>
  <c r="J243" i="1"/>
  <c r="I243" i="1"/>
  <c r="H243" i="1"/>
  <c r="G243" i="1"/>
  <c r="F243" i="1"/>
  <c r="E243" i="1"/>
  <c r="D243" i="1"/>
  <c r="B243" i="1"/>
  <c r="J242" i="1"/>
  <c r="I242" i="1"/>
  <c r="H242" i="1"/>
  <c r="G242" i="1"/>
  <c r="F242" i="1"/>
  <c r="E242" i="1"/>
  <c r="D242" i="1"/>
  <c r="J241" i="1"/>
  <c r="I241" i="1"/>
  <c r="H241" i="1"/>
  <c r="G241" i="1"/>
  <c r="F241" i="1"/>
  <c r="E241" i="1"/>
  <c r="E233" i="1" s="1"/>
  <c r="D241" i="1"/>
  <c r="J240" i="1"/>
  <c r="I240" i="1"/>
  <c r="H240" i="1"/>
  <c r="G240" i="1"/>
  <c r="F240" i="1"/>
  <c r="E240" i="1"/>
  <c r="D240" i="1"/>
  <c r="I239" i="1"/>
  <c r="H239" i="1"/>
  <c r="G239" i="1"/>
  <c r="B239" i="1"/>
  <c r="J238" i="1"/>
  <c r="I238" i="1"/>
  <c r="H238" i="1"/>
  <c r="G238" i="1"/>
  <c r="G237" i="1" s="1"/>
  <c r="G236" i="1" s="1"/>
  <c r="F238" i="1"/>
  <c r="E238" i="1"/>
  <c r="D238" i="1"/>
  <c r="J237" i="1"/>
  <c r="J236" i="1" s="1"/>
  <c r="F237" i="1"/>
  <c r="F236" i="1" s="1"/>
  <c r="E237" i="1"/>
  <c r="D237" i="1"/>
  <c r="E236" i="1"/>
  <c r="D236" i="1"/>
  <c r="J235" i="1"/>
  <c r="I235" i="1"/>
  <c r="H235" i="1"/>
  <c r="H234" i="1" s="1"/>
  <c r="G235" i="1"/>
  <c r="F235" i="1"/>
  <c r="E235" i="1"/>
  <c r="D235" i="1"/>
  <c r="D234" i="1" s="1"/>
  <c r="J234" i="1"/>
  <c r="I234" i="1"/>
  <c r="G234" i="1"/>
  <c r="G219" i="1" s="1"/>
  <c r="F234" i="1"/>
  <c r="E234" i="1"/>
  <c r="J233" i="1"/>
  <c r="H233" i="1"/>
  <c r="G233" i="1"/>
  <c r="F233" i="1"/>
  <c r="D233" i="1"/>
  <c r="J232" i="1"/>
  <c r="I232" i="1"/>
  <c r="H232" i="1"/>
  <c r="G232" i="1"/>
  <c r="F232" i="1"/>
  <c r="E232" i="1"/>
  <c r="E231" i="1" s="1"/>
  <c r="D232" i="1"/>
  <c r="D231" i="1" s="1"/>
  <c r="B231" i="1"/>
  <c r="J230" i="1"/>
  <c r="I230" i="1"/>
  <c r="G230" i="1"/>
  <c r="F230" i="1"/>
  <c r="E230" i="1"/>
  <c r="D230" i="1"/>
  <c r="J229" i="1"/>
  <c r="I229" i="1"/>
  <c r="G229" i="1"/>
  <c r="E229" i="1"/>
  <c r="D229" i="1"/>
  <c r="D48" i="1" s="1"/>
  <c r="J228" i="1"/>
  <c r="I228" i="1"/>
  <c r="H228" i="1"/>
  <c r="G228" i="1"/>
  <c r="F228" i="1"/>
  <c r="E228" i="1"/>
  <c r="D228" i="1"/>
  <c r="J227" i="1"/>
  <c r="I227" i="1"/>
  <c r="H227" i="1"/>
  <c r="G227" i="1"/>
  <c r="F227" i="1"/>
  <c r="F50" i="1" s="1"/>
  <c r="E227" i="1"/>
  <c r="D227" i="1"/>
  <c r="J226" i="1"/>
  <c r="I226" i="1"/>
  <c r="H226" i="1"/>
  <c r="G226" i="1"/>
  <c r="F226" i="1"/>
  <c r="E226" i="1"/>
  <c r="D226" i="1"/>
  <c r="J225" i="1"/>
  <c r="I225" i="1"/>
  <c r="H225" i="1"/>
  <c r="G225" i="1"/>
  <c r="F225" i="1"/>
  <c r="E225" i="1"/>
  <c r="D225" i="1"/>
  <c r="D49" i="1" s="1"/>
  <c r="J224" i="1"/>
  <c r="I224" i="1"/>
  <c r="H224" i="1"/>
  <c r="G224" i="1"/>
  <c r="F224" i="1"/>
  <c r="E224" i="1"/>
  <c r="D224" i="1"/>
  <c r="J223" i="1"/>
  <c r="I223" i="1"/>
  <c r="H223" i="1"/>
  <c r="G223" i="1"/>
  <c r="F223" i="1"/>
  <c r="E223" i="1"/>
  <c r="D223" i="1"/>
  <c r="J222" i="1"/>
  <c r="I222" i="1"/>
  <c r="H222" i="1"/>
  <c r="G222" i="1"/>
  <c r="E222" i="1"/>
  <c r="D222" i="1"/>
  <c r="J221" i="1"/>
  <c r="I221" i="1"/>
  <c r="H221" i="1"/>
  <c r="G221" i="1"/>
  <c r="F221" i="1"/>
  <c r="E221" i="1"/>
  <c r="D221" i="1"/>
  <c r="J220" i="1"/>
  <c r="G220" i="1"/>
  <c r="F220" i="1"/>
  <c r="E220" i="1"/>
  <c r="J219" i="1"/>
  <c r="F219" i="1"/>
  <c r="E219" i="1"/>
  <c r="I218" i="1"/>
  <c r="H218" i="1"/>
  <c r="G218" i="1"/>
  <c r="B218" i="1"/>
  <c r="I217" i="1"/>
  <c r="H217" i="1"/>
  <c r="G217" i="1"/>
  <c r="B217" i="1"/>
  <c r="I216" i="1"/>
  <c r="H216" i="1"/>
  <c r="G216" i="1"/>
  <c r="B216" i="1"/>
  <c r="I215" i="1"/>
  <c r="G215" i="1"/>
  <c r="B215" i="1"/>
  <c r="I214" i="1"/>
  <c r="H214" i="1"/>
  <c r="G214" i="1"/>
  <c r="G58" i="1" s="1"/>
  <c r="F214" i="1"/>
  <c r="E214" i="1"/>
  <c r="D214" i="1"/>
  <c r="C214" i="1"/>
  <c r="B214" i="1"/>
  <c r="I213" i="1"/>
  <c r="G213" i="1"/>
  <c r="B213" i="1"/>
  <c r="I212" i="1"/>
  <c r="G212" i="1"/>
  <c r="B212" i="1"/>
  <c r="I211" i="1"/>
  <c r="G211" i="1"/>
  <c r="B211" i="1"/>
  <c r="I210" i="1"/>
  <c r="H210" i="1"/>
  <c r="H204" i="1" s="1"/>
  <c r="G210" i="1"/>
  <c r="B210" i="1"/>
  <c r="I209" i="1"/>
  <c r="G209" i="1"/>
  <c r="B209" i="1"/>
  <c r="I208" i="1"/>
  <c r="G208" i="1"/>
  <c r="B208" i="1"/>
  <c r="I207" i="1"/>
  <c r="H207" i="1"/>
  <c r="G207" i="1"/>
  <c r="B207" i="1"/>
  <c r="I206" i="1"/>
  <c r="H206" i="1"/>
  <c r="G206" i="1"/>
  <c r="B206" i="1"/>
  <c r="I205" i="1"/>
  <c r="H205" i="1"/>
  <c r="G205" i="1"/>
  <c r="B205" i="1"/>
  <c r="I204" i="1"/>
  <c r="G204" i="1"/>
  <c r="B204" i="1"/>
  <c r="I203" i="1"/>
  <c r="H203" i="1"/>
  <c r="G203" i="1"/>
  <c r="B203" i="1"/>
  <c r="I202" i="1"/>
  <c r="H202" i="1"/>
  <c r="G202" i="1"/>
  <c r="B202" i="1"/>
  <c r="I201" i="1"/>
  <c r="H201" i="1"/>
  <c r="G201" i="1"/>
  <c r="F201" i="1"/>
  <c r="E201" i="1"/>
  <c r="D201" i="1"/>
  <c r="C201" i="1"/>
  <c r="B201" i="1"/>
  <c r="I200" i="1"/>
  <c r="H200" i="1"/>
  <c r="G200" i="1"/>
  <c r="B200" i="1"/>
  <c r="J199" i="1"/>
  <c r="I199" i="1"/>
  <c r="H199" i="1"/>
  <c r="G199" i="1"/>
  <c r="F199" i="1"/>
  <c r="E199" i="1"/>
  <c r="D199" i="1"/>
  <c r="J198" i="1"/>
  <c r="J197" i="1" s="1"/>
  <c r="J196" i="1" s="1"/>
  <c r="I198" i="1"/>
  <c r="H198" i="1"/>
  <c r="G198" i="1"/>
  <c r="F198" i="1"/>
  <c r="F197" i="1" s="1"/>
  <c r="F196" i="1" s="1"/>
  <c r="E198" i="1"/>
  <c r="D198" i="1"/>
  <c r="I197" i="1"/>
  <c r="H197" i="1"/>
  <c r="G197" i="1"/>
  <c r="E197" i="1"/>
  <c r="E196" i="1" s="1"/>
  <c r="D197" i="1"/>
  <c r="I196" i="1"/>
  <c r="H196" i="1"/>
  <c r="D196" i="1"/>
  <c r="J194" i="1"/>
  <c r="I194" i="1"/>
  <c r="I193" i="1" s="1"/>
  <c r="H194" i="1"/>
  <c r="G194" i="1"/>
  <c r="G193" i="1" s="1"/>
  <c r="F194" i="1"/>
  <c r="E194" i="1"/>
  <c r="E193" i="1" s="1"/>
  <c r="D194" i="1"/>
  <c r="J193" i="1"/>
  <c r="H193" i="1"/>
  <c r="F193" i="1"/>
  <c r="D193" i="1"/>
  <c r="J191" i="1"/>
  <c r="I191" i="1"/>
  <c r="H191" i="1"/>
  <c r="G191" i="1"/>
  <c r="F191" i="1"/>
  <c r="E191" i="1"/>
  <c r="D191" i="1"/>
  <c r="J190" i="1"/>
  <c r="I190" i="1"/>
  <c r="H190" i="1"/>
  <c r="G190" i="1"/>
  <c r="F190" i="1"/>
  <c r="E190" i="1"/>
  <c r="D190" i="1"/>
  <c r="J189" i="1"/>
  <c r="I189" i="1"/>
  <c r="H189" i="1"/>
  <c r="G189" i="1"/>
  <c r="F189" i="1"/>
  <c r="E189" i="1"/>
  <c r="D189" i="1"/>
  <c r="J188" i="1"/>
  <c r="I188" i="1"/>
  <c r="H188" i="1"/>
  <c r="G188" i="1"/>
  <c r="F188" i="1"/>
  <c r="E188" i="1"/>
  <c r="D188" i="1"/>
  <c r="J187" i="1"/>
  <c r="I187" i="1"/>
  <c r="H187" i="1"/>
  <c r="G187" i="1"/>
  <c r="F187" i="1"/>
  <c r="E187" i="1"/>
  <c r="D187" i="1"/>
  <c r="J186" i="1"/>
  <c r="I186" i="1"/>
  <c r="H186" i="1"/>
  <c r="G186" i="1"/>
  <c r="F186" i="1"/>
  <c r="E186" i="1"/>
  <c r="D186" i="1"/>
  <c r="J185" i="1"/>
  <c r="I185" i="1"/>
  <c r="H185" i="1"/>
  <c r="G185" i="1"/>
  <c r="F185" i="1"/>
  <c r="E185" i="1"/>
  <c r="D185" i="1"/>
  <c r="J184" i="1"/>
  <c r="I184" i="1"/>
  <c r="H184" i="1"/>
  <c r="G184" i="1"/>
  <c r="F184" i="1"/>
  <c r="E184" i="1"/>
  <c r="D184" i="1"/>
  <c r="J183" i="1"/>
  <c r="I183" i="1"/>
  <c r="I180" i="1" s="1"/>
  <c r="H183" i="1"/>
  <c r="G183" i="1"/>
  <c r="F183" i="1"/>
  <c r="E183" i="1"/>
  <c r="D183" i="1"/>
  <c r="J182" i="1"/>
  <c r="I182" i="1"/>
  <c r="H182" i="1"/>
  <c r="H180" i="1" s="1"/>
  <c r="H179" i="1" s="1"/>
  <c r="H177" i="1" s="1"/>
  <c r="G182" i="1"/>
  <c r="F182" i="1"/>
  <c r="E182" i="1"/>
  <c r="D182" i="1"/>
  <c r="J181" i="1"/>
  <c r="I181" i="1"/>
  <c r="H181" i="1"/>
  <c r="G181" i="1"/>
  <c r="G180" i="1" s="1"/>
  <c r="G179" i="1" s="1"/>
  <c r="F181" i="1"/>
  <c r="E181" i="1"/>
  <c r="D181" i="1"/>
  <c r="J180" i="1"/>
  <c r="J179" i="1" s="1"/>
  <c r="J177" i="1" s="1"/>
  <c r="F180" i="1"/>
  <c r="F179" i="1" s="1"/>
  <c r="F177" i="1" s="1"/>
  <c r="E180" i="1"/>
  <c r="D180" i="1"/>
  <c r="I179" i="1"/>
  <c r="I177" i="1" s="1"/>
  <c r="E179" i="1"/>
  <c r="E177" i="1" s="1"/>
  <c r="D179" i="1"/>
  <c r="J178" i="1"/>
  <c r="I178" i="1"/>
  <c r="H178" i="1"/>
  <c r="G178" i="1"/>
  <c r="F178" i="1"/>
  <c r="E178" i="1"/>
  <c r="D178" i="1"/>
  <c r="G177" i="1"/>
  <c r="D177" i="1"/>
  <c r="J175" i="1"/>
  <c r="I175" i="1"/>
  <c r="H175" i="1"/>
  <c r="G175" i="1"/>
  <c r="F175" i="1"/>
  <c r="E175" i="1"/>
  <c r="D175" i="1"/>
  <c r="J174" i="1"/>
  <c r="I174" i="1"/>
  <c r="H174" i="1"/>
  <c r="G174" i="1"/>
  <c r="F174" i="1"/>
  <c r="E174" i="1"/>
  <c r="D174" i="1"/>
  <c r="J173" i="1"/>
  <c r="I173" i="1"/>
  <c r="H173" i="1"/>
  <c r="G173" i="1"/>
  <c r="F173" i="1"/>
  <c r="E173" i="1"/>
  <c r="D173" i="1"/>
  <c r="J172" i="1"/>
  <c r="I172" i="1"/>
  <c r="H172" i="1"/>
  <c r="G172" i="1"/>
  <c r="F172" i="1"/>
  <c r="E172" i="1"/>
  <c r="D172" i="1"/>
  <c r="J171" i="1"/>
  <c r="I171" i="1"/>
  <c r="H171" i="1"/>
  <c r="G171" i="1"/>
  <c r="F171" i="1"/>
  <c r="E171" i="1"/>
  <c r="D171" i="1"/>
  <c r="J170" i="1"/>
  <c r="I170" i="1"/>
  <c r="H170" i="1"/>
  <c r="G170" i="1"/>
  <c r="F170" i="1"/>
  <c r="E170" i="1"/>
  <c r="D170" i="1"/>
  <c r="J169" i="1"/>
  <c r="I169" i="1"/>
  <c r="H169" i="1"/>
  <c r="G169" i="1"/>
  <c r="F169" i="1"/>
  <c r="E169" i="1"/>
  <c r="D169" i="1"/>
  <c r="J168" i="1"/>
  <c r="I168" i="1"/>
  <c r="H168" i="1"/>
  <c r="G168" i="1"/>
  <c r="F168" i="1"/>
  <c r="E168" i="1"/>
  <c r="D168" i="1"/>
  <c r="J167" i="1"/>
  <c r="I167" i="1"/>
  <c r="H167" i="1"/>
  <c r="G167" i="1"/>
  <c r="F167" i="1"/>
  <c r="E167" i="1"/>
  <c r="D167" i="1"/>
  <c r="J166" i="1"/>
  <c r="I166" i="1"/>
  <c r="I162" i="1" s="1"/>
  <c r="H166" i="1"/>
  <c r="G166" i="1"/>
  <c r="F166" i="1"/>
  <c r="E166" i="1"/>
  <c r="D166" i="1"/>
  <c r="J165" i="1"/>
  <c r="I165" i="1"/>
  <c r="H165" i="1"/>
  <c r="H162" i="1" s="1"/>
  <c r="G165" i="1"/>
  <c r="F165" i="1"/>
  <c r="E165" i="1"/>
  <c r="D165" i="1"/>
  <c r="J164" i="1"/>
  <c r="I164" i="1"/>
  <c r="H164" i="1"/>
  <c r="G164" i="1"/>
  <c r="F164" i="1"/>
  <c r="E164" i="1"/>
  <c r="D164" i="1"/>
  <c r="J163" i="1"/>
  <c r="J162" i="1" s="1"/>
  <c r="I163" i="1"/>
  <c r="H163" i="1"/>
  <c r="G163" i="1"/>
  <c r="F163" i="1"/>
  <c r="F162" i="1" s="1"/>
  <c r="E163" i="1"/>
  <c r="D163" i="1"/>
  <c r="E162" i="1"/>
  <c r="D162" i="1"/>
  <c r="J161" i="1"/>
  <c r="I161" i="1"/>
  <c r="H161" i="1"/>
  <c r="G161" i="1"/>
  <c r="F161" i="1"/>
  <c r="E161" i="1"/>
  <c r="D161" i="1"/>
  <c r="J160" i="1"/>
  <c r="I160" i="1"/>
  <c r="H160" i="1"/>
  <c r="G160" i="1"/>
  <c r="F160" i="1"/>
  <c r="E160" i="1"/>
  <c r="D160" i="1"/>
  <c r="J159" i="1"/>
  <c r="I159" i="1"/>
  <c r="H159" i="1"/>
  <c r="G159" i="1"/>
  <c r="F159" i="1"/>
  <c r="E159" i="1"/>
  <c r="D159" i="1"/>
  <c r="J158" i="1"/>
  <c r="I158" i="1"/>
  <c r="H158" i="1"/>
  <c r="G158" i="1"/>
  <c r="F158" i="1"/>
  <c r="E158" i="1"/>
  <c r="D158" i="1"/>
  <c r="J157" i="1"/>
  <c r="I157" i="1"/>
  <c r="H157" i="1"/>
  <c r="G157" i="1"/>
  <c r="F157" i="1"/>
  <c r="E157" i="1"/>
  <c r="D157" i="1"/>
  <c r="D39" i="1" s="1"/>
  <c r="D38" i="1" s="1"/>
  <c r="J156" i="1"/>
  <c r="I156" i="1"/>
  <c r="H156" i="1"/>
  <c r="G156" i="1"/>
  <c r="F156" i="1"/>
  <c r="E156" i="1"/>
  <c r="D156" i="1"/>
  <c r="J155" i="1"/>
  <c r="I155" i="1"/>
  <c r="H155" i="1"/>
  <c r="G155" i="1"/>
  <c r="F155" i="1"/>
  <c r="E155" i="1"/>
  <c r="D155" i="1"/>
  <c r="J154" i="1"/>
  <c r="I154" i="1"/>
  <c r="I149" i="1" s="1"/>
  <c r="H154" i="1"/>
  <c r="G154" i="1"/>
  <c r="F154" i="1"/>
  <c r="E154" i="1"/>
  <c r="E149" i="1" s="1"/>
  <c r="D154" i="1"/>
  <c r="J153" i="1"/>
  <c r="I153" i="1"/>
  <c r="H153" i="1"/>
  <c r="H150" i="1" s="1"/>
  <c r="H41" i="1" s="1"/>
  <c r="G153" i="1"/>
  <c r="F153" i="1"/>
  <c r="E153" i="1"/>
  <c r="D153" i="1"/>
  <c r="J152" i="1"/>
  <c r="I152" i="1"/>
  <c r="H152" i="1"/>
  <c r="G152" i="1"/>
  <c r="G150" i="1" s="1"/>
  <c r="F152" i="1"/>
  <c r="E152" i="1"/>
  <c r="D152" i="1"/>
  <c r="J151" i="1"/>
  <c r="J150" i="1" s="1"/>
  <c r="J41" i="1" s="1"/>
  <c r="I151" i="1"/>
  <c r="H151" i="1"/>
  <c r="G151" i="1"/>
  <c r="F151" i="1"/>
  <c r="F150" i="1" s="1"/>
  <c r="F41" i="1" s="1"/>
  <c r="E151" i="1"/>
  <c r="D151" i="1"/>
  <c r="I150" i="1"/>
  <c r="E150" i="1"/>
  <c r="D150" i="1"/>
  <c r="J149" i="1"/>
  <c r="H149" i="1"/>
  <c r="G149" i="1"/>
  <c r="F149" i="1"/>
  <c r="D149" i="1"/>
  <c r="J148" i="1"/>
  <c r="F148" i="1"/>
  <c r="E148" i="1"/>
  <c r="D148" i="1"/>
  <c r="J147" i="1"/>
  <c r="F147" i="1"/>
  <c r="E147" i="1"/>
  <c r="D147" i="1"/>
  <c r="J145" i="1"/>
  <c r="I145" i="1"/>
  <c r="H145" i="1"/>
  <c r="G145" i="1"/>
  <c r="F145" i="1"/>
  <c r="E145" i="1"/>
  <c r="D145" i="1"/>
  <c r="I144" i="1"/>
  <c r="H144" i="1"/>
  <c r="G144" i="1"/>
  <c r="B144" i="1"/>
  <c r="I143" i="1"/>
  <c r="H143" i="1"/>
  <c r="G143" i="1"/>
  <c r="B143" i="1"/>
  <c r="J142" i="1"/>
  <c r="I142" i="1"/>
  <c r="H142" i="1"/>
  <c r="G142" i="1"/>
  <c r="F142" i="1"/>
  <c r="E142" i="1"/>
  <c r="D142" i="1"/>
  <c r="J141" i="1"/>
  <c r="I141" i="1"/>
  <c r="H141" i="1"/>
  <c r="G141" i="1"/>
  <c r="F141" i="1"/>
  <c r="E141" i="1"/>
  <c r="D141" i="1"/>
  <c r="J140" i="1"/>
  <c r="I140" i="1"/>
  <c r="H140" i="1"/>
  <c r="G140" i="1"/>
  <c r="F140" i="1"/>
  <c r="E140" i="1"/>
  <c r="D140" i="1"/>
  <c r="J139" i="1"/>
  <c r="I139" i="1"/>
  <c r="H139" i="1"/>
  <c r="G139" i="1"/>
  <c r="F139" i="1"/>
  <c r="E139" i="1"/>
  <c r="D139" i="1"/>
  <c r="J138" i="1"/>
  <c r="I138" i="1"/>
  <c r="H138" i="1"/>
  <c r="G138" i="1"/>
  <c r="F138" i="1"/>
  <c r="E138" i="1"/>
  <c r="D138" i="1"/>
  <c r="J137" i="1"/>
  <c r="I137" i="1"/>
  <c r="H137" i="1"/>
  <c r="G137" i="1"/>
  <c r="F137" i="1"/>
  <c r="E137" i="1"/>
  <c r="D137" i="1"/>
  <c r="J136" i="1"/>
  <c r="I136" i="1"/>
  <c r="H136" i="1"/>
  <c r="G136" i="1"/>
  <c r="F136" i="1"/>
  <c r="E136" i="1"/>
  <c r="D136" i="1"/>
  <c r="J135" i="1"/>
  <c r="I135" i="1"/>
  <c r="H135" i="1"/>
  <c r="G135" i="1"/>
  <c r="F135" i="1"/>
  <c r="E135" i="1"/>
  <c r="D135" i="1"/>
  <c r="J134" i="1"/>
  <c r="I134" i="1"/>
  <c r="H134" i="1"/>
  <c r="G134" i="1"/>
  <c r="F134" i="1"/>
  <c r="E134" i="1"/>
  <c r="D134" i="1"/>
  <c r="J133" i="1"/>
  <c r="I133" i="1"/>
  <c r="H133" i="1"/>
  <c r="G133" i="1"/>
  <c r="F133" i="1"/>
  <c r="E133" i="1"/>
  <c r="D133" i="1"/>
  <c r="J132" i="1"/>
  <c r="I132" i="1"/>
  <c r="H132" i="1"/>
  <c r="G132" i="1"/>
  <c r="F132" i="1"/>
  <c r="E132" i="1"/>
  <c r="D132" i="1"/>
  <c r="J131" i="1"/>
  <c r="I131" i="1"/>
  <c r="H131" i="1"/>
  <c r="G131" i="1"/>
  <c r="F131" i="1"/>
  <c r="E131" i="1"/>
  <c r="D131" i="1"/>
  <c r="J130" i="1"/>
  <c r="I130" i="1"/>
  <c r="H130" i="1"/>
  <c r="G130" i="1"/>
  <c r="F130" i="1"/>
  <c r="E130" i="1"/>
  <c r="D130" i="1"/>
  <c r="J129" i="1"/>
  <c r="I129" i="1"/>
  <c r="H129" i="1"/>
  <c r="G129" i="1"/>
  <c r="F129" i="1"/>
  <c r="E129" i="1"/>
  <c r="D129" i="1"/>
  <c r="J128" i="1"/>
  <c r="I128" i="1"/>
  <c r="H128" i="1"/>
  <c r="G128" i="1"/>
  <c r="F128" i="1"/>
  <c r="E128" i="1"/>
  <c r="D128" i="1"/>
  <c r="J127" i="1"/>
  <c r="I127" i="1"/>
  <c r="H127" i="1"/>
  <c r="G127" i="1"/>
  <c r="F127" i="1"/>
  <c r="E127" i="1"/>
  <c r="D127" i="1"/>
  <c r="J126" i="1"/>
  <c r="I126" i="1"/>
  <c r="H126" i="1"/>
  <c r="H124" i="1" s="1"/>
  <c r="G126" i="1"/>
  <c r="F126" i="1"/>
  <c r="E126" i="1"/>
  <c r="D126" i="1"/>
  <c r="J125" i="1"/>
  <c r="I125" i="1"/>
  <c r="H125" i="1"/>
  <c r="G125" i="1"/>
  <c r="G124" i="1" s="1"/>
  <c r="F125" i="1"/>
  <c r="E125" i="1"/>
  <c r="E124" i="1" s="1"/>
  <c r="D125" i="1"/>
  <c r="J124" i="1"/>
  <c r="F124" i="1"/>
  <c r="F34" i="1" s="1"/>
  <c r="F33" i="1" s="1"/>
  <c r="D124" i="1"/>
  <c r="J123" i="1"/>
  <c r="I123" i="1"/>
  <c r="H123" i="1"/>
  <c r="G123" i="1"/>
  <c r="F123" i="1"/>
  <c r="E123" i="1"/>
  <c r="D123" i="1"/>
  <c r="J122" i="1"/>
  <c r="I122" i="1"/>
  <c r="H122" i="1"/>
  <c r="H117" i="1" s="1"/>
  <c r="G122" i="1"/>
  <c r="F122" i="1"/>
  <c r="E122" i="1"/>
  <c r="D122" i="1"/>
  <c r="J121" i="1"/>
  <c r="I121" i="1"/>
  <c r="H121" i="1"/>
  <c r="G121" i="1"/>
  <c r="F121" i="1"/>
  <c r="E121" i="1"/>
  <c r="D121" i="1"/>
  <c r="J120" i="1"/>
  <c r="J117" i="1" s="1"/>
  <c r="J116" i="1" s="1"/>
  <c r="J115" i="1" s="1"/>
  <c r="J113" i="1" s="1"/>
  <c r="I120" i="1"/>
  <c r="H120" i="1"/>
  <c r="G120" i="1"/>
  <c r="F120" i="1"/>
  <c r="F117" i="1" s="1"/>
  <c r="E120" i="1"/>
  <c r="D120" i="1"/>
  <c r="J119" i="1"/>
  <c r="I119" i="1"/>
  <c r="I118" i="1" s="1"/>
  <c r="H119" i="1"/>
  <c r="G119" i="1"/>
  <c r="F119" i="1"/>
  <c r="E119" i="1"/>
  <c r="E118" i="1" s="1"/>
  <c r="D119" i="1"/>
  <c r="J118" i="1"/>
  <c r="H118" i="1"/>
  <c r="G118" i="1"/>
  <c r="F118" i="1"/>
  <c r="D118" i="1"/>
  <c r="G117" i="1"/>
  <c r="G116" i="1" s="1"/>
  <c r="E117" i="1"/>
  <c r="D117" i="1"/>
  <c r="F116" i="1"/>
  <c r="F115" i="1" s="1"/>
  <c r="F113" i="1" s="1"/>
  <c r="E116" i="1"/>
  <c r="D116" i="1"/>
  <c r="D115" i="1" s="1"/>
  <c r="D113" i="1" s="1"/>
  <c r="E115" i="1"/>
  <c r="E113" i="1" s="1"/>
  <c r="J111" i="1"/>
  <c r="I111" i="1"/>
  <c r="H111" i="1"/>
  <c r="G111" i="1"/>
  <c r="F111" i="1"/>
  <c r="E111" i="1"/>
  <c r="J110" i="1"/>
  <c r="I110" i="1"/>
  <c r="H110" i="1"/>
  <c r="G110" i="1"/>
  <c r="F110" i="1"/>
  <c r="E110" i="1"/>
  <c r="J109" i="1"/>
  <c r="I109" i="1"/>
  <c r="H109" i="1"/>
  <c r="G109" i="1"/>
  <c r="F109" i="1"/>
  <c r="E109" i="1"/>
  <c r="J108" i="1"/>
  <c r="I108" i="1"/>
  <c r="H108" i="1"/>
  <c r="G108" i="1"/>
  <c r="F108" i="1"/>
  <c r="E108" i="1"/>
  <c r="I107" i="1"/>
  <c r="G107" i="1"/>
  <c r="B107" i="1"/>
  <c r="J105" i="1"/>
  <c r="I105" i="1"/>
  <c r="H105" i="1"/>
  <c r="G105" i="1"/>
  <c r="F105" i="1"/>
  <c r="E105" i="1"/>
  <c r="D105" i="1"/>
  <c r="J104" i="1"/>
  <c r="I104" i="1"/>
  <c r="H104" i="1"/>
  <c r="G104" i="1"/>
  <c r="F104" i="1"/>
  <c r="E104" i="1"/>
  <c r="D104" i="1"/>
  <c r="J103" i="1"/>
  <c r="I103" i="1"/>
  <c r="H103" i="1"/>
  <c r="G103" i="1"/>
  <c r="F103" i="1"/>
  <c r="E103" i="1"/>
  <c r="D103" i="1"/>
  <c r="I102" i="1"/>
  <c r="H102" i="1"/>
  <c r="G102" i="1"/>
  <c r="B102" i="1"/>
  <c r="I101" i="1"/>
  <c r="H101" i="1"/>
  <c r="G101" i="1"/>
  <c r="B101" i="1"/>
  <c r="J100" i="1"/>
  <c r="I100" i="1"/>
  <c r="H100" i="1"/>
  <c r="G100" i="1"/>
  <c r="F100" i="1"/>
  <c r="E100" i="1"/>
  <c r="D100" i="1"/>
  <c r="J99" i="1"/>
  <c r="I99" i="1"/>
  <c r="I106" i="1" s="1"/>
  <c r="H99" i="1"/>
  <c r="H106" i="1" s="1"/>
  <c r="G99" i="1"/>
  <c r="G88" i="1" s="1"/>
  <c r="F99" i="1"/>
  <c r="E99" i="1"/>
  <c r="D99" i="1"/>
  <c r="J98" i="1"/>
  <c r="I98" i="1"/>
  <c r="H98" i="1"/>
  <c r="G98" i="1"/>
  <c r="F98" i="1"/>
  <c r="E98" i="1"/>
  <c r="D98" i="1"/>
  <c r="J97" i="1"/>
  <c r="I97" i="1"/>
  <c r="H97" i="1"/>
  <c r="G97" i="1"/>
  <c r="F97" i="1"/>
  <c r="E97" i="1"/>
  <c r="D97" i="1"/>
  <c r="J96" i="1"/>
  <c r="I96" i="1"/>
  <c r="H96" i="1"/>
  <c r="G96" i="1"/>
  <c r="F96" i="1"/>
  <c r="E96" i="1"/>
  <c r="D96" i="1"/>
  <c r="I95" i="1"/>
  <c r="H95" i="1"/>
  <c r="G95" i="1"/>
  <c r="I94" i="1"/>
  <c r="H94" i="1"/>
  <c r="G94" i="1"/>
  <c r="J93" i="1"/>
  <c r="I93" i="1"/>
  <c r="H93" i="1"/>
  <c r="G93" i="1"/>
  <c r="F93" i="1"/>
  <c r="E93" i="1"/>
  <c r="D93" i="1"/>
  <c r="J92" i="1"/>
  <c r="I92" i="1"/>
  <c r="H92" i="1"/>
  <c r="G92" i="1"/>
  <c r="F92" i="1"/>
  <c r="E92" i="1"/>
  <c r="D92" i="1"/>
  <c r="J91" i="1"/>
  <c r="I91" i="1"/>
  <c r="H91" i="1"/>
  <c r="G91" i="1"/>
  <c r="F91" i="1"/>
  <c r="E91" i="1"/>
  <c r="E90" i="1" s="1"/>
  <c r="E88" i="1" s="1"/>
  <c r="D91" i="1"/>
  <c r="J90" i="1"/>
  <c r="J88" i="1" s="1"/>
  <c r="I90" i="1"/>
  <c r="H90" i="1"/>
  <c r="H88" i="1" s="1"/>
  <c r="G90" i="1"/>
  <c r="F90" i="1"/>
  <c r="F88" i="1" s="1"/>
  <c r="D90" i="1"/>
  <c r="D88" i="1" s="1"/>
  <c r="I88" i="1"/>
  <c r="J86" i="1"/>
  <c r="I86" i="1"/>
  <c r="H86" i="1"/>
  <c r="G86" i="1"/>
  <c r="F86" i="1"/>
  <c r="E86" i="1"/>
  <c r="D86" i="1"/>
  <c r="J85" i="1"/>
  <c r="I85" i="1"/>
  <c r="H85" i="1"/>
  <c r="G85" i="1"/>
  <c r="F85" i="1"/>
  <c r="E85" i="1"/>
  <c r="D85" i="1"/>
  <c r="I84" i="1"/>
  <c r="H84" i="1"/>
  <c r="G84" i="1"/>
  <c r="J83" i="1"/>
  <c r="I83" i="1"/>
  <c r="H83" i="1"/>
  <c r="G83" i="1"/>
  <c r="F83" i="1"/>
  <c r="E83" i="1"/>
  <c r="D83" i="1"/>
  <c r="J82" i="1"/>
  <c r="I82" i="1"/>
  <c r="H82" i="1"/>
  <c r="G82" i="1"/>
  <c r="F82" i="1"/>
  <c r="E82" i="1"/>
  <c r="D82" i="1"/>
  <c r="J81" i="1"/>
  <c r="I81" i="1"/>
  <c r="H81" i="1"/>
  <c r="G81" i="1"/>
  <c r="F81" i="1"/>
  <c r="E81" i="1"/>
  <c r="D81" i="1"/>
  <c r="J80" i="1"/>
  <c r="J70" i="1" s="1"/>
  <c r="I80" i="1"/>
  <c r="H80" i="1"/>
  <c r="G80" i="1"/>
  <c r="F80" i="1"/>
  <c r="F70" i="1" s="1"/>
  <c r="E80" i="1"/>
  <c r="D80" i="1"/>
  <c r="J78" i="1"/>
  <c r="I78" i="1"/>
  <c r="H78" i="1"/>
  <c r="G78" i="1"/>
  <c r="F78" i="1"/>
  <c r="E78" i="1"/>
  <c r="D78" i="1"/>
  <c r="B78" i="1"/>
  <c r="J77" i="1"/>
  <c r="I77" i="1"/>
  <c r="H77" i="1"/>
  <c r="G77" i="1"/>
  <c r="F77" i="1"/>
  <c r="E77" i="1"/>
  <c r="D77" i="1"/>
  <c r="B77" i="1"/>
  <c r="J76" i="1"/>
  <c r="I76" i="1"/>
  <c r="H76" i="1"/>
  <c r="G76" i="1"/>
  <c r="F76" i="1"/>
  <c r="E76" i="1"/>
  <c r="D76" i="1"/>
  <c r="J75" i="1"/>
  <c r="I75" i="1"/>
  <c r="H75" i="1"/>
  <c r="G75" i="1"/>
  <c r="F75" i="1"/>
  <c r="E75" i="1"/>
  <c r="D75" i="1"/>
  <c r="J74" i="1"/>
  <c r="I74" i="1"/>
  <c r="H74" i="1"/>
  <c r="G74" i="1"/>
  <c r="F74" i="1"/>
  <c r="E74" i="1"/>
  <c r="D74" i="1"/>
  <c r="J73" i="1"/>
  <c r="I73" i="1"/>
  <c r="H73" i="1"/>
  <c r="G73" i="1"/>
  <c r="F73" i="1"/>
  <c r="E73" i="1"/>
  <c r="D73" i="1"/>
  <c r="J72" i="1"/>
  <c r="I72" i="1"/>
  <c r="I70" i="1" s="1"/>
  <c r="H72" i="1"/>
  <c r="G72" i="1"/>
  <c r="G70" i="1" s="1"/>
  <c r="F72" i="1"/>
  <c r="E72" i="1"/>
  <c r="E70" i="1" s="1"/>
  <c r="E323" i="1" s="1"/>
  <c r="E341" i="1" s="1"/>
  <c r="D72" i="1"/>
  <c r="H70" i="1"/>
  <c r="D70" i="1"/>
  <c r="E67" i="1"/>
  <c r="J66" i="1"/>
  <c r="H66" i="1"/>
  <c r="G66" i="1"/>
  <c r="D66" i="1"/>
  <c r="J61" i="1"/>
  <c r="I61" i="1"/>
  <c r="I60" i="1" s="1"/>
  <c r="H61" i="1"/>
  <c r="G61" i="1"/>
  <c r="G60" i="1" s="1"/>
  <c r="F61" i="1"/>
  <c r="E61" i="1"/>
  <c r="C616" i="1" s="1"/>
  <c r="D61" i="1"/>
  <c r="J60" i="1"/>
  <c r="H60" i="1"/>
  <c r="F60" i="1"/>
  <c r="D60" i="1"/>
  <c r="J59" i="1"/>
  <c r="I59" i="1"/>
  <c r="G59" i="1"/>
  <c r="F59" i="1"/>
  <c r="E59" i="1"/>
  <c r="J58" i="1"/>
  <c r="C624" i="1" s="1"/>
  <c r="I58" i="1"/>
  <c r="C623" i="1" s="1"/>
  <c r="F58" i="1"/>
  <c r="C614" i="1" s="1"/>
  <c r="E58" i="1"/>
  <c r="C613" i="1" s="1"/>
  <c r="D58" i="1"/>
  <c r="J57" i="1"/>
  <c r="I57" i="1"/>
  <c r="H57" i="1"/>
  <c r="G57" i="1"/>
  <c r="F57" i="1"/>
  <c r="E57" i="1"/>
  <c r="D57" i="1"/>
  <c r="J56" i="1"/>
  <c r="I56" i="1"/>
  <c r="H56" i="1"/>
  <c r="G56" i="1"/>
  <c r="F56" i="1"/>
  <c r="E56" i="1"/>
  <c r="D56" i="1"/>
  <c r="J55" i="1"/>
  <c r="I55" i="1"/>
  <c r="H55" i="1"/>
  <c r="G55" i="1"/>
  <c r="F55" i="1"/>
  <c r="E55" i="1"/>
  <c r="D55" i="1"/>
  <c r="J54" i="1"/>
  <c r="I54" i="1"/>
  <c r="H54" i="1"/>
  <c r="G54" i="1"/>
  <c r="F54" i="1"/>
  <c r="E54" i="1"/>
  <c r="D54" i="1"/>
  <c r="J53" i="1"/>
  <c r="I53" i="1"/>
  <c r="H53" i="1"/>
  <c r="G53" i="1"/>
  <c r="F53" i="1"/>
  <c r="E53" i="1"/>
  <c r="D53" i="1"/>
  <c r="J52" i="1"/>
  <c r="I52" i="1"/>
  <c r="H52" i="1"/>
  <c r="G52" i="1"/>
  <c r="F52" i="1"/>
  <c r="E52" i="1"/>
  <c r="D52" i="1"/>
  <c r="J51" i="1"/>
  <c r="I51" i="1"/>
  <c r="H51" i="1"/>
  <c r="G51" i="1"/>
  <c r="F51" i="1"/>
  <c r="E51" i="1"/>
  <c r="D51" i="1"/>
  <c r="J50" i="1"/>
  <c r="I50" i="1"/>
  <c r="H50" i="1"/>
  <c r="G50" i="1"/>
  <c r="E50" i="1"/>
  <c r="D50" i="1"/>
  <c r="J49" i="1"/>
  <c r="I49" i="1"/>
  <c r="H49" i="1"/>
  <c r="G49" i="1"/>
  <c r="F49" i="1"/>
  <c r="E49" i="1"/>
  <c r="J48" i="1"/>
  <c r="I48" i="1"/>
  <c r="H48" i="1"/>
  <c r="G48" i="1"/>
  <c r="E48" i="1"/>
  <c r="J47" i="1"/>
  <c r="I47" i="1"/>
  <c r="I46" i="1" s="1"/>
  <c r="H47" i="1"/>
  <c r="G47" i="1"/>
  <c r="G46" i="1" s="1"/>
  <c r="F47" i="1"/>
  <c r="E47" i="1"/>
  <c r="E46" i="1" s="1"/>
  <c r="D47" i="1"/>
  <c r="J46" i="1"/>
  <c r="H46" i="1"/>
  <c r="F46" i="1"/>
  <c r="D46" i="1"/>
  <c r="J45" i="1"/>
  <c r="I45" i="1"/>
  <c r="H45" i="1"/>
  <c r="G45" i="1"/>
  <c r="F45" i="1"/>
  <c r="E45" i="1"/>
  <c r="D45" i="1"/>
  <c r="J44" i="1"/>
  <c r="I44" i="1"/>
  <c r="H44" i="1"/>
  <c r="G44" i="1"/>
  <c r="F44" i="1"/>
  <c r="E44" i="1"/>
  <c r="D44" i="1"/>
  <c r="J43" i="1"/>
  <c r="I43" i="1"/>
  <c r="I42" i="1" s="1"/>
  <c r="H43" i="1"/>
  <c r="G43" i="1"/>
  <c r="G42" i="1" s="1"/>
  <c r="F43" i="1"/>
  <c r="E43" i="1"/>
  <c r="E42" i="1" s="1"/>
  <c r="D43" i="1"/>
  <c r="J42" i="1"/>
  <c r="H42" i="1"/>
  <c r="F42" i="1"/>
  <c r="D42" i="1"/>
  <c r="I41" i="1"/>
  <c r="G41" i="1"/>
  <c r="E41" i="1"/>
  <c r="D41" i="1"/>
  <c r="J40" i="1"/>
  <c r="I40" i="1"/>
  <c r="H40" i="1"/>
  <c r="G40" i="1"/>
  <c r="F40" i="1"/>
  <c r="E40" i="1"/>
  <c r="D40" i="1"/>
  <c r="J39" i="1"/>
  <c r="I39" i="1"/>
  <c r="I38" i="1" s="1"/>
  <c r="G39" i="1"/>
  <c r="G38" i="1" s="1"/>
  <c r="F39" i="1"/>
  <c r="E39" i="1"/>
  <c r="E38" i="1" s="1"/>
  <c r="J38" i="1"/>
  <c r="F38" i="1"/>
  <c r="J37" i="1"/>
  <c r="I37" i="1"/>
  <c r="I36" i="1" s="1"/>
  <c r="H37" i="1"/>
  <c r="G37" i="1"/>
  <c r="G36" i="1" s="1"/>
  <c r="F37" i="1"/>
  <c r="E37" i="1"/>
  <c r="E36" i="1" s="1"/>
  <c r="D37" i="1"/>
  <c r="J36" i="1"/>
  <c r="H36" i="1"/>
  <c r="F36" i="1"/>
  <c r="D36" i="1"/>
  <c r="J35" i="1"/>
  <c r="I35" i="1"/>
  <c r="H35" i="1"/>
  <c r="F35" i="1"/>
  <c r="E35" i="1"/>
  <c r="D35" i="1"/>
  <c r="J34" i="1"/>
  <c r="J33" i="1" s="1"/>
  <c r="H34" i="1"/>
  <c r="H33" i="1" s="1"/>
  <c r="E34" i="1"/>
  <c r="D34" i="1"/>
  <c r="D33" i="1" s="1"/>
  <c r="E33" i="1"/>
  <c r="J32" i="1"/>
  <c r="I32" i="1"/>
  <c r="H32" i="1"/>
  <c r="G32" i="1"/>
  <c r="F32" i="1"/>
  <c r="E32" i="1"/>
  <c r="D32" i="1"/>
  <c r="J31" i="1"/>
  <c r="I31" i="1"/>
  <c r="I20" i="1" s="1"/>
  <c r="H31" i="1"/>
  <c r="G31" i="1"/>
  <c r="F31" i="1"/>
  <c r="E31" i="1"/>
  <c r="D31" i="1"/>
  <c r="J30" i="1"/>
  <c r="J29" i="1" s="1"/>
  <c r="I30" i="1"/>
  <c r="H30" i="1"/>
  <c r="H29" i="1" s="1"/>
  <c r="G30" i="1"/>
  <c r="F30" i="1"/>
  <c r="F29" i="1" s="1"/>
  <c r="E30" i="1"/>
  <c r="D30" i="1"/>
  <c r="D29" i="1" s="1"/>
  <c r="G29" i="1"/>
  <c r="E29" i="1"/>
  <c r="J28" i="1"/>
  <c r="I28" i="1"/>
  <c r="H28" i="1"/>
  <c r="G28" i="1"/>
  <c r="F28" i="1"/>
  <c r="E28" i="1"/>
  <c r="D28" i="1"/>
  <c r="J27" i="1"/>
  <c r="I27" i="1"/>
  <c r="H27" i="1"/>
  <c r="G27" i="1"/>
  <c r="F27" i="1"/>
  <c r="E27" i="1"/>
  <c r="D27" i="1"/>
  <c r="J26" i="1"/>
  <c r="J25" i="1" s="1"/>
  <c r="I26" i="1"/>
  <c r="H26" i="1"/>
  <c r="G26" i="1"/>
  <c r="F26" i="1"/>
  <c r="F25" i="1" s="1"/>
  <c r="E26" i="1"/>
  <c r="D26" i="1"/>
  <c r="D25" i="1" s="1"/>
  <c r="I25" i="1"/>
  <c r="G25" i="1"/>
  <c r="E25" i="1"/>
  <c r="J24" i="1"/>
  <c r="J20" i="1" s="1"/>
  <c r="I24" i="1"/>
  <c r="H24" i="1"/>
  <c r="G24" i="1"/>
  <c r="F24" i="1"/>
  <c r="F20" i="1" s="1"/>
  <c r="E24" i="1"/>
  <c r="D24" i="1"/>
  <c r="D20" i="1" s="1"/>
  <c r="J23" i="1"/>
  <c r="I23" i="1"/>
  <c r="H23" i="1"/>
  <c r="G23" i="1"/>
  <c r="G22" i="1" s="1"/>
  <c r="F23" i="1"/>
  <c r="E23" i="1"/>
  <c r="E19" i="1" s="1"/>
  <c r="E18" i="1" s="1"/>
  <c r="D23" i="1"/>
  <c r="J22" i="1"/>
  <c r="H22" i="1"/>
  <c r="F22" i="1"/>
  <c r="D22" i="1"/>
  <c r="E20" i="1"/>
  <c r="J19" i="1"/>
  <c r="J18" i="1" s="1"/>
  <c r="F19" i="1"/>
  <c r="F18" i="1" s="1"/>
  <c r="D19" i="1"/>
  <c r="D18" i="1" s="1"/>
  <c r="E15" i="1"/>
  <c r="J14" i="1"/>
  <c r="I14" i="1"/>
  <c r="I66" i="1" s="1"/>
  <c r="H14" i="1"/>
  <c r="F14" i="1"/>
  <c r="F66" i="1" s="1"/>
  <c r="E14" i="1"/>
  <c r="E66" i="1" s="1"/>
  <c r="I590" i="1" l="1"/>
  <c r="I603" i="1" s="1"/>
  <c r="I342" i="1"/>
  <c r="C621" i="1"/>
  <c r="E590" i="1"/>
  <c r="E603" i="1" s="1"/>
  <c r="E342" i="1"/>
  <c r="F590" i="1"/>
  <c r="F603" i="1" s="1"/>
  <c r="F342" i="1"/>
  <c r="G270" i="1"/>
  <c r="F323" i="1"/>
  <c r="F341" i="1" s="1"/>
  <c r="J323" i="1"/>
  <c r="J341" i="1" s="1"/>
  <c r="D323" i="1"/>
  <c r="D341" i="1" s="1"/>
  <c r="G106" i="1"/>
  <c r="I219" i="1"/>
  <c r="I220" i="1"/>
  <c r="H371" i="1"/>
  <c r="E22" i="1"/>
  <c r="I22" i="1"/>
  <c r="H25" i="1"/>
  <c r="H116" i="1"/>
  <c r="G196" i="1"/>
  <c r="D219" i="1"/>
  <c r="D220" i="1"/>
  <c r="H219" i="1"/>
  <c r="H220" i="1"/>
  <c r="H272" i="1"/>
  <c r="H271" i="1" s="1"/>
  <c r="H275" i="1"/>
  <c r="H58" i="1" s="1"/>
  <c r="C615" i="1" s="1"/>
  <c r="H279" i="1"/>
  <c r="H278" i="1" s="1"/>
  <c r="H277" i="1" s="1"/>
  <c r="I279" i="1"/>
  <c r="I278" i="1" s="1"/>
  <c r="I296" i="1"/>
  <c r="I295" i="1" s="1"/>
  <c r="H479" i="1"/>
  <c r="H590" i="1"/>
  <c r="H603" i="1" s="1"/>
  <c r="H342" i="1"/>
  <c r="I29" i="1"/>
  <c r="G35" i="1"/>
  <c r="G20" i="1" s="1"/>
  <c r="J590" i="1"/>
  <c r="J603" i="1" s="1"/>
  <c r="J342" i="1"/>
  <c r="H148" i="1"/>
  <c r="H147" i="1" s="1"/>
  <c r="I148" i="1"/>
  <c r="I147" i="1" s="1"/>
  <c r="I237" i="1"/>
  <c r="I236" i="1" s="1"/>
  <c r="I233" i="1"/>
  <c r="H39" i="1"/>
  <c r="H38" i="1" s="1"/>
  <c r="E60" i="1"/>
  <c r="G590" i="1"/>
  <c r="G603" i="1" s="1"/>
  <c r="G342" i="1"/>
  <c r="C622" i="1"/>
  <c r="E343" i="1"/>
  <c r="E591" i="1" s="1"/>
  <c r="E604" i="1" s="1"/>
  <c r="I124" i="1"/>
  <c r="I34" i="1" s="1"/>
  <c r="I33" i="1" s="1"/>
  <c r="G162" i="1"/>
  <c r="F229" i="1"/>
  <c r="F48" i="1" s="1"/>
  <c r="F222" i="1"/>
  <c r="H237" i="1"/>
  <c r="H236" i="1" s="1"/>
  <c r="I255" i="1"/>
  <c r="G480" i="1"/>
  <c r="H480" i="1"/>
  <c r="H270" i="1" l="1"/>
  <c r="H19" i="1"/>
  <c r="I277" i="1"/>
  <c r="I270" i="1" s="1"/>
  <c r="H20" i="1"/>
  <c r="I19" i="1"/>
  <c r="I18" i="1" s="1"/>
  <c r="I117" i="1"/>
  <c r="I116" i="1" s="1"/>
  <c r="I115" i="1" s="1"/>
  <c r="I113" i="1" s="1"/>
  <c r="I323" i="1" s="1"/>
  <c r="I341" i="1" s="1"/>
  <c r="G34" i="1"/>
  <c r="G148" i="1"/>
  <c r="G147" i="1" s="1"/>
  <c r="G115" i="1" s="1"/>
  <c r="G113" i="1" s="1"/>
  <c r="G323" i="1" s="1"/>
  <c r="G341" i="1" s="1"/>
  <c r="H115" i="1"/>
  <c r="H113" i="1" s="1"/>
  <c r="H323" i="1" s="1"/>
  <c r="H341" i="1" s="1"/>
  <c r="G33" i="1" l="1"/>
  <c r="G19" i="1"/>
  <c r="G18" i="1" s="1"/>
  <c r="H18" i="1"/>
</calcChain>
</file>

<file path=xl/sharedStrings.xml><?xml version="1.0" encoding="utf-8"?>
<sst xmlns="http://schemas.openxmlformats.org/spreadsheetml/2006/main" count="1111" uniqueCount="502">
  <si>
    <t>Część...............................................................</t>
  </si>
  <si>
    <t>(nr, nazwa)</t>
  </si>
  <si>
    <t>Dział...............................................................</t>
  </si>
  <si>
    <t xml:space="preserve">Załącznik nr 1 
do Uchwały nr          /2016 
Zarządu PFRON
z dnia                kwietnia 2016 r.  </t>
  </si>
  <si>
    <t>Rozdział...........................................................</t>
  </si>
  <si>
    <t>Nazwa funduszu...........................................................</t>
  </si>
  <si>
    <t>PROJEKT</t>
  </si>
  <si>
    <t xml:space="preserve">                                            BUDŻET PAŃSTWA NA 2016 r.</t>
  </si>
  <si>
    <t xml:space="preserve"> PLAN FINANSOWY PAŃSTWOWEGO FUNDUSZU REHABILITACJI OSÓB NIEPEŁNOSPRAWNYCH</t>
  </si>
  <si>
    <t>Część A</t>
  </si>
  <si>
    <t>Lp.</t>
  </si>
  <si>
    <t>Treść</t>
  </si>
  <si>
    <t>Plan
 po zmianach
2015</t>
  </si>
  <si>
    <t>Plan wg. Ustawy Budżetowej 
na 2017 r.</t>
  </si>
  <si>
    <t>w tysiącach złotych</t>
  </si>
  <si>
    <t>I</t>
  </si>
  <si>
    <t>Zadania wynikające z ustawy tworzącej fundusz celowy</t>
  </si>
  <si>
    <t>1.</t>
  </si>
  <si>
    <t>- wydatki bieżące</t>
  </si>
  <si>
    <t>2.</t>
  </si>
  <si>
    <t>- wydatki inwestycyjne</t>
  </si>
  <si>
    <t>Realizacja działań wyrównujących różnice między regionami - art. 47 ust. 1 pkt 1  ustawy z dnia 27 sierpnia 1997 r. o rehabilitacji zawodowej i społecznej oraz zatrudnianiu osób niepełnosprawnych (Dz. U z 2011 r. Nr 127, poz. 721, z póżn. zm.)</t>
  </si>
  <si>
    <t>1.1</t>
  </si>
  <si>
    <t>1.2</t>
  </si>
  <si>
    <t xml:space="preserve">Realizacja programów wspieranych ze środków pomocowych Unii Europejskiej - art. 47 ust. 1 pkt 2 </t>
  </si>
  <si>
    <t xml:space="preserve">Dofinansowanie do wynagrodzeń  pracowników niepełnosprawnych - art. 26a </t>
  </si>
  <si>
    <t>Zrekompensowanie gminom dochodów utraconych z tytułu zastosowania ustawowych zwolnień dla prowadzacych
zakłady pracy chronionej lub zakłady aktywności zawodowej z podatku od nieruchomości, rolnego,leśnego i od 
czynności cywilnoprawnych - art. 47 ust. 2</t>
  </si>
  <si>
    <t>Finansowanie w części lub całości  badań, ekspertyz i analiz -  art. 47 ust. 1 pkt 5 lit.a</t>
  </si>
  <si>
    <t>5.1</t>
  </si>
  <si>
    <t>5.2</t>
  </si>
  <si>
    <t>Refundacja kosztów wydawania certyfikatów przez podmioty uprawnione do szkolenia psów asystujących art. 20b</t>
  </si>
  <si>
    <t xml:space="preserve">Programy zatwierdzone przez Radę Nadzorczą, służące rehabilitacji społecznej i zawodowej - art. 47 ust. 1 pkt 4 </t>
  </si>
  <si>
    <t>7.1</t>
  </si>
  <si>
    <t>7.2</t>
  </si>
  <si>
    <t>Dofinansowanie oprocentowania kredytów bankowych - art. 32 ust. 1 pkt 1</t>
  </si>
  <si>
    <t>8.1.</t>
  </si>
  <si>
    <t>Zwrot kosztów budowy lub przebudowy związanej z modernizacją obiektów i pomieszczeń zakładu, transportowych i administracyjnych - art. 32 ust. 1 pkt 2</t>
  </si>
  <si>
    <t>9.1</t>
  </si>
  <si>
    <t>9.2</t>
  </si>
  <si>
    <t>Refundacja składek na ubezpieczenia społeczne - art. 25a</t>
  </si>
  <si>
    <t>Zadania zlecane  - art. 36</t>
  </si>
  <si>
    <t>11.1</t>
  </si>
  <si>
    <t>11.2</t>
  </si>
  <si>
    <t xml:space="preserve">Przelewy redystrybucyjne </t>
  </si>
  <si>
    <t xml:space="preserve">Wydatki bieżące </t>
  </si>
  <si>
    <t>13.1</t>
  </si>
  <si>
    <t>- wynagrodzenia osobowe</t>
  </si>
  <si>
    <t>13.2</t>
  </si>
  <si>
    <t>- wynagrodzenia bezosobowe</t>
  </si>
  <si>
    <t>13.3</t>
  </si>
  <si>
    <t>- składki na ubezpieczenia społeczne</t>
  </si>
  <si>
    <t>13.4</t>
  </si>
  <si>
    <t>- składki na Fundusz Pracy</t>
  </si>
  <si>
    <t>13.5</t>
  </si>
  <si>
    <t>- zakup usług</t>
  </si>
  <si>
    <t>13.5.1</t>
  </si>
  <si>
    <t xml:space="preserve">  - remonty</t>
  </si>
  <si>
    <t>13.6</t>
  </si>
  <si>
    <t xml:space="preserve">  - pozostałe, z tego:</t>
  </si>
  <si>
    <t>13.6.1</t>
  </si>
  <si>
    <t xml:space="preserve">  - amortyzacja (umorzenia)</t>
  </si>
  <si>
    <t>13.6.2</t>
  </si>
  <si>
    <t xml:space="preserve">  - inne</t>
  </si>
  <si>
    <t>13.7</t>
  </si>
  <si>
    <t xml:space="preserve">  - odpis aktualizujący wartość należności z tytułu wpłat na PFRON, pożyczek, odsetek od pożyczek oraz innych należności</t>
  </si>
  <si>
    <t>Wydatki osobowe nie zaliczane do wynagrodzeń</t>
  </si>
  <si>
    <t>Wydatki inwestycyjne (własne) i zakupy inwestycyjne (własne)</t>
  </si>
  <si>
    <t>Zwrot dotacji wykorzystanych niezgodnie z przeznaczeniem lub pobranych w nadmiernej wysokości</t>
  </si>
  <si>
    <t xml:space="preserve">Dofinansowanie kosztów szkolenia, o których mowa w art. 18 ustawy o języku migowym i innych środkach 
komunikowania się - (Dz.U Nr 209, poz 1243, z póżn. zm) - art. 47 ust 1 pkt. 5 lit. b </t>
  </si>
  <si>
    <t>17.1</t>
  </si>
  <si>
    <t>17.2</t>
  </si>
  <si>
    <t>Część B Plan finansowy w układzie memoriałowym</t>
  </si>
  <si>
    <t>Paragrafy</t>
  </si>
  <si>
    <t>5</t>
  </si>
  <si>
    <t>3</t>
  </si>
  <si>
    <t>8</t>
  </si>
  <si>
    <t>Stan funduszu na początek roku</t>
  </si>
  <si>
    <t>x</t>
  </si>
  <si>
    <t>w tym:</t>
  </si>
  <si>
    <t>Środki pieniężne</t>
  </si>
  <si>
    <t>Należności, w tym:</t>
  </si>
  <si>
    <t>2.1</t>
  </si>
  <si>
    <t xml:space="preserve">   - należności z tytułu wpłat obowiązkowych</t>
  </si>
  <si>
    <t>2.2</t>
  </si>
  <si>
    <t xml:space="preserve">   - należności z tytułu udzielonych pożyczek</t>
  </si>
  <si>
    <t>Zobowiązania, z tego:</t>
  </si>
  <si>
    <t>3.1</t>
  </si>
  <si>
    <t>5.1.1</t>
  </si>
  <si>
    <t>3.1.1</t>
  </si>
  <si>
    <t>w tym: wymagalne</t>
  </si>
  <si>
    <t>4.</t>
  </si>
  <si>
    <t>Wartości niematerialne i prawne</t>
  </si>
  <si>
    <t>5.</t>
  </si>
  <si>
    <t>Rzeczowe aktywa trwałe</t>
  </si>
  <si>
    <t>6.</t>
  </si>
  <si>
    <t>Rozliczenia międzyokresowe kosztów</t>
  </si>
  <si>
    <t>7.</t>
  </si>
  <si>
    <t>Rozliczenia międzyokresowe przychodów</t>
  </si>
  <si>
    <t>8.</t>
  </si>
  <si>
    <t>Aktywa do zbycia</t>
  </si>
  <si>
    <t>9.</t>
  </si>
  <si>
    <t>Rezerwy (minus)</t>
  </si>
  <si>
    <t>10.</t>
  </si>
  <si>
    <t>Fundusze specjalne (ZFŚS) (minus)</t>
  </si>
  <si>
    <t>II</t>
  </si>
  <si>
    <t xml:space="preserve">Przychody </t>
  </si>
  <si>
    <t>Dotacje z budżetu państwa, z tego:</t>
  </si>
  <si>
    <t xml:space="preserve">    - dla państwowego funduszu celowego</t>
  </si>
  <si>
    <t>2430</t>
  </si>
  <si>
    <t>1.1.1</t>
  </si>
  <si>
    <t xml:space="preserve">   - zrekompensowanie gminom dochodów utraconych z tytułu zastosowania ustawowych zwolnień dla prowadzacych zakłady pracy chronionej lub zakłady aktywności zawodowej z podatku od nieruchomości, rolnego,leśnego i od czynności cywilnoprawnych - art. 46a ust. 1 pkt 2</t>
  </si>
  <si>
    <t>1.1.2</t>
  </si>
  <si>
    <t xml:space="preserve">    - dofinansowanie do wynagrodzeń pracowników niepełnosprawnych  - art. 46a ust. 1 pkt 1</t>
  </si>
  <si>
    <t>- celowe na finansowanie projektów z udziałem środków UE - bieżące</t>
  </si>
  <si>
    <t>1.3</t>
  </si>
  <si>
    <t>- celowe na finansowanie projektów z udziałem środków ue - majątkowe</t>
  </si>
  <si>
    <t>Środki otrzymane z Unii Europejskiej</t>
  </si>
  <si>
    <t>2007</t>
  </si>
  <si>
    <t>Składki i opłaty</t>
  </si>
  <si>
    <t xml:space="preserve"> 0850</t>
  </si>
  <si>
    <t>2960</t>
  </si>
  <si>
    <t>Pozostałe przychody, w tym:</t>
  </si>
  <si>
    <t>- dochody z najmu i dzierżawy składników majątkowych</t>
  </si>
  <si>
    <t>0750</t>
  </si>
  <si>
    <t>- wpływy ze sprzedaży składników majątkowych</t>
  </si>
  <si>
    <t>0870</t>
  </si>
  <si>
    <t>- odsetki od nieterminowych wpłat zakładów pracy</t>
  </si>
  <si>
    <t>0910</t>
  </si>
  <si>
    <t>odsetki</t>
  </si>
  <si>
    <t>0920</t>
  </si>
  <si>
    <t>inne, w tym:</t>
  </si>
  <si>
    <t>5.2.1</t>
  </si>
  <si>
    <t>- otrzymane spadki, zapisy i darowizny w postaci pieniężnej</t>
  </si>
  <si>
    <t>0960</t>
  </si>
  <si>
    <t>- wpływy z różnych tytułów</t>
  </si>
  <si>
    <t>0970</t>
  </si>
  <si>
    <t>- wpływy ze zwrotów dotacji</t>
  </si>
  <si>
    <t>2910-2919</t>
  </si>
  <si>
    <t>- dywidendy i kwoty uzyskane ze zbycia praw majątkowych</t>
  </si>
  <si>
    <t>0740</t>
  </si>
  <si>
    <t>III</t>
  </si>
  <si>
    <t xml:space="preserve">Koszty realizacji zadań </t>
  </si>
  <si>
    <t>Dotacje na realizację zadań bieżących</t>
  </si>
  <si>
    <t>dotacje dla jednostek sektora finansów publicznych</t>
  </si>
  <si>
    <t xml:space="preserve">   - środki na zadania ustawowe (bez współfinansowania)</t>
  </si>
  <si>
    <t>2440</t>
  </si>
  <si>
    <t xml:space="preserve">   - środki na współfinansowanie programów i projektów realizowanych ze środków UE</t>
  </si>
  <si>
    <t>2449</t>
  </si>
  <si>
    <t>-- realizacja programów wspieranych ze środków pomocowych UE art. 47 ust. 1 pkt 2</t>
  </si>
  <si>
    <t>-- realizacja działań wyrównujących różnice między regionami art. 47 ust. 1 pkt 1</t>
  </si>
  <si>
    <t>-- zrekompensowanie gminom dochodów utraconych z tytułu zastosowania ustawowych zwolnień 
dla prowadzacych zpch lub zaz z podatku rolnego,leśnego od nieruchomości i od czynności cywilnoprawnych
 - art. 47 ust. 2</t>
  </si>
  <si>
    <t>-- dofinansowanie badań, ekspertyz, analiz  art. 47 ust. 1 pkt 4 lit.b</t>
  </si>
  <si>
    <t>-- zadania zlecane art.. 36</t>
  </si>
  <si>
    <t xml:space="preserve">-- programy zatwierdzone przez Radę Nadzorczą, służące rehabilitacji społecznej, zawodowej i leczniczej
art. 47 ust. 1 pkt 4 lit.a </t>
  </si>
  <si>
    <t>Pitagoras</t>
  </si>
  <si>
    <t>Junior</t>
  </si>
  <si>
    <t>Program zatrudnienia w sektorze publicznym</t>
  </si>
  <si>
    <t>Homer 2003</t>
  </si>
  <si>
    <t>Homer 2010</t>
  </si>
  <si>
    <t>Pegaz 2003</t>
  </si>
  <si>
    <t>Pegaz 2010</t>
  </si>
  <si>
    <t>Program Ograniczania Skutków Niepełnosprawności</t>
  </si>
  <si>
    <t>Ośrodki Informacji dla Osób Niepełnosprawnych</t>
  </si>
  <si>
    <t>Partner</t>
  </si>
  <si>
    <t>Sprawny Dojazd</t>
  </si>
  <si>
    <t>Trener Pracy</t>
  </si>
  <si>
    <t>Student II</t>
  </si>
  <si>
    <t>Edukacja</t>
  </si>
  <si>
    <t>Uczeń Na Wsi</t>
  </si>
  <si>
    <t>Wsparcie Inicjatyw</t>
  </si>
  <si>
    <t>Aktywny Samorząd</t>
  </si>
  <si>
    <t xml:space="preserve">Wczesna Pomoc Dziecku Niepełnosprawnemu </t>
  </si>
  <si>
    <t>Inne programy</t>
  </si>
  <si>
    <t>dotacje dla jednostek niezaliczanych do sektora finansów publicznych</t>
  </si>
  <si>
    <t>1.2.1</t>
  </si>
  <si>
    <t>2450</t>
  </si>
  <si>
    <t>1.2.2</t>
  </si>
  <si>
    <t>- środki na współfinansowanie programów i projektów realizowanych ze środków UE</t>
  </si>
  <si>
    <t>2459</t>
  </si>
  <si>
    <t>-- refundacja składek na ubezpieczenia społeczne (art. 25a)</t>
  </si>
  <si>
    <t>refundacja dla pracodawców składek ZUS art. 25a</t>
  </si>
  <si>
    <t>refundacja składek ZUS - ONG art. 25a</t>
  </si>
  <si>
    <t>refundacja składek ZUS - RNP art. 25a</t>
  </si>
  <si>
    <t xml:space="preserve">   --- dofinansowanie oprocentowania kredytów bankowych - art. 32 ust. 1 pkt 1, </t>
  </si>
  <si>
    <t xml:space="preserve">   --- zwrot kosztów budowy lub rozbudowy obiektów i pomieszczeń zakładów, transportowych i administracyjnych
       - art. 32 ust. 1 pkt 2</t>
  </si>
  <si>
    <t xml:space="preserve">-- dofinansowanie do wynagrodzeń  pracowników niepełnosprawnych art. 26a </t>
  </si>
  <si>
    <t>-- zadania zlecane art.36</t>
  </si>
  <si>
    <t>-- refundacja kosztów wydawania certyfikatów przez podmioty uprawnione do szkolenia psów asystujących art. 20b</t>
  </si>
  <si>
    <t>-- programy zatwierdzone przez Radę Nadzorczą, służące rehabilitacji społecznej, zawodowej i leczniczej
art. 47 ust. 1 pkt 4 lit.a</t>
  </si>
  <si>
    <t>Telepraca</t>
  </si>
  <si>
    <t>Program Wsparcia Międzynarodowych Imprez Sportowych dla Osób Niepełnosprawnych 
organizowanych na terenie Polski</t>
  </si>
  <si>
    <t>Biblioteka PZn</t>
  </si>
  <si>
    <t xml:space="preserve">Inne programy </t>
  </si>
  <si>
    <t>-- umorzenia pożyczek</t>
  </si>
  <si>
    <t>Transfery na rzecz ludności, z tego na:</t>
  </si>
  <si>
    <t xml:space="preserve">   - dofinansowanie kosztów szkolenia, o których mowa w art. 18 ustawy o języku migowym i innych środkach 
     komunikowania się - art. 47 ust 1 pkt. 4 lit. c </t>
  </si>
  <si>
    <t>3030</t>
  </si>
  <si>
    <t xml:space="preserve">   - różne wydatki na rzecz osób fizycznych </t>
  </si>
  <si>
    <t>homer 2010</t>
  </si>
  <si>
    <t>Student</t>
  </si>
  <si>
    <t>pegaz 2010</t>
  </si>
  <si>
    <t>Uczeń na wsi</t>
  </si>
  <si>
    <t xml:space="preserve">Powódź 2010 </t>
  </si>
  <si>
    <t>-- umorzenia pożyczek art. 47 ust. 1 pkt 4 lit.a</t>
  </si>
  <si>
    <t xml:space="preserve">   - wydatki osobowe nie zaliczone do wynagrodzeń</t>
  </si>
  <si>
    <t>3020</t>
  </si>
  <si>
    <t>-- wydatki osobowe nie zaliczone do wynagrodzeń (środki bez współfinansowania)</t>
  </si>
  <si>
    <t>Środki z Unii Europejskiej</t>
  </si>
  <si>
    <t>- dla jednostek sektora finansów publicznych</t>
  </si>
  <si>
    <t>2447</t>
  </si>
  <si>
    <t>- dla jednostek niezaliczanych do sektora finansów publicznych</t>
  </si>
  <si>
    <t>2457</t>
  </si>
  <si>
    <t>Koszty własne</t>
  </si>
  <si>
    <t>4.1</t>
  </si>
  <si>
    <t>wynagrodzenia, z tego:</t>
  </si>
  <si>
    <t>4.1.1</t>
  </si>
  <si>
    <t xml:space="preserve">   - osobowe</t>
  </si>
  <si>
    <t>4010-4019</t>
  </si>
  <si>
    <t>4.1.2</t>
  </si>
  <si>
    <t xml:space="preserve">   - bezosobowe</t>
  </si>
  <si>
    <t>4170</t>
  </si>
  <si>
    <t xml:space="preserve">   - wynagrodzenia</t>
  </si>
  <si>
    <t>4010-4100</t>
  </si>
  <si>
    <t>- środki na zadania ustawowe (bez współfinansowania)</t>
  </si>
  <si>
    <t>4010 i 4100</t>
  </si>
  <si>
    <t>4.2</t>
  </si>
  <si>
    <t>składki na ubezpieczenia społeczne</t>
  </si>
  <si>
    <t>4110-4119</t>
  </si>
  <si>
    <t>4.2.1</t>
  </si>
  <si>
    <t>4110</t>
  </si>
  <si>
    <t>4.3</t>
  </si>
  <si>
    <t>składki na Fundusz Pracy</t>
  </si>
  <si>
    <t>4120-4129</t>
  </si>
  <si>
    <t>4.3.1</t>
  </si>
  <si>
    <t>4120</t>
  </si>
  <si>
    <t>4.4</t>
  </si>
  <si>
    <t xml:space="preserve">   - wynagrodzenia bezosobowe</t>
  </si>
  <si>
    <t>4.4.1</t>
  </si>
  <si>
    <t>zakup usług</t>
  </si>
  <si>
    <t>4000</t>
  </si>
  <si>
    <t xml:space="preserve">   -  remonty</t>
  </si>
  <si>
    <t>4270</t>
  </si>
  <si>
    <t>4.5</t>
  </si>
  <si>
    <t>pozostałe, z tego:</t>
  </si>
  <si>
    <t>- zakupy maeriałów i energii</t>
  </si>
  <si>
    <t>-- środki na zadania ustawowe (bez współfinansowania)</t>
  </si>
  <si>
    <t>---- środki na zadania ustawowe (bez współfinansowania)</t>
  </si>
  <si>
    <t>4210</t>
  </si>
  <si>
    <t>--- zakup energii</t>
  </si>
  <si>
    <t>4260</t>
  </si>
  <si>
    <t>- zakup usług remontowych</t>
  </si>
  <si>
    <t>--- zakup usług zdrowotnych</t>
  </si>
  <si>
    <t>4280</t>
  </si>
  <si>
    <t>4300</t>
  </si>
  <si>
    <t>- zakup usług dostępu do sieci Internet</t>
  </si>
  <si>
    <t>4350</t>
  </si>
  <si>
    <t>4360</t>
  </si>
  <si>
    <t>- zakup usług obejmujących tłumaczenia</t>
  </si>
  <si>
    <t>4380</t>
  </si>
  <si>
    <t>- czynsze za pomieszczenia biurowe</t>
  </si>
  <si>
    <t>4400</t>
  </si>
  <si>
    <t>--- podróże służbowe krajowe</t>
  </si>
  <si>
    <t>4410</t>
  </si>
  <si>
    <t>--- podróże służbowe zagraniczne</t>
  </si>
  <si>
    <t>4420</t>
  </si>
  <si>
    <t>- różne opłaty i składki</t>
  </si>
  <si>
    <t>4430</t>
  </si>
  <si>
    <t>- odpisy na zakładowy fundusz świadczeń socjalnych</t>
  </si>
  <si>
    <t>4440</t>
  </si>
  <si>
    <t>- podatek od nieruchomości</t>
  </si>
  <si>
    <t>4480</t>
  </si>
  <si>
    <t>- pozostałe podatki na rzecz budżetu państwa i budżetów jednostek samorządowych</t>
  </si>
  <si>
    <t>4490-4500</t>
  </si>
  <si>
    <t>- pozostałe podatki na rzecz budżetu państwa</t>
  </si>
  <si>
    <t>4490</t>
  </si>
  <si>
    <t>- pozostałe podatki na rzecz budżetów jednostek samorządowych</t>
  </si>
  <si>
    <t>4500</t>
  </si>
  <si>
    <t>- opłaty na rzecz budżetu państwa (opłata z tytułu wieczystego użytkowania gruntu)</t>
  </si>
  <si>
    <t>4510</t>
  </si>
  <si>
    <t>- opłaty na rzecz budżetów JST</t>
  </si>
  <si>
    <t>4520</t>
  </si>
  <si>
    <t>- odsetki od nieterminowych wpłat z tytułu podatków i opłat</t>
  </si>
  <si>
    <t>4570</t>
  </si>
  <si>
    <t>- pozostałe odsetki</t>
  </si>
  <si>
    <t>4580</t>
  </si>
  <si>
    <t>- kary i odzszkodowania OF</t>
  </si>
  <si>
    <t>4590</t>
  </si>
  <si>
    <t>- kary i odzszkodowania</t>
  </si>
  <si>
    <t>4600</t>
  </si>
  <si>
    <t>- koszty postępowania sądowego i prokuratorskiego</t>
  </si>
  <si>
    <t>4610</t>
  </si>
  <si>
    <t>- szkolenia</t>
  </si>
  <si>
    <t>4700</t>
  </si>
  <si>
    <t>- różnice kursowe</t>
  </si>
  <si>
    <t>4950</t>
  </si>
  <si>
    <t>4.5.1</t>
  </si>
  <si>
    <t xml:space="preserve">   - amortyzacja (umorzenia)</t>
  </si>
  <si>
    <t>4720</t>
  </si>
  <si>
    <t>4.5.2</t>
  </si>
  <si>
    <t xml:space="preserve">   - inne</t>
  </si>
  <si>
    <t>4410-4610</t>
  </si>
  <si>
    <t>4.6</t>
  </si>
  <si>
    <t xml:space="preserve">   - odpis aktualizujący wartość należności z tytułu wpłat na PFRON, pożyczek, odsetek od pożyczek oraz
   innych należności</t>
  </si>
  <si>
    <t>4810</t>
  </si>
  <si>
    <t>Koszty inwestycyjne, w tym:</t>
  </si>
  <si>
    <t>- wydatki inwestycyjne i wydatki na zakupy inwestycyjne</t>
  </si>
  <si>
    <t>6110-6120</t>
  </si>
  <si>
    <t>6110, 6120</t>
  </si>
  <si>
    <t>- Wydatki inwestycyjna (własne)</t>
  </si>
  <si>
    <t>- Zakupy inwestycyjne (własne)</t>
  </si>
  <si>
    <t>6120</t>
  </si>
  <si>
    <t xml:space="preserve">   - dotacje inwestycyjne</t>
  </si>
  <si>
    <t>6260-6270</t>
  </si>
  <si>
    <t xml:space="preserve">   -dla sektora finansów publicznych</t>
  </si>
  <si>
    <t>6260</t>
  </si>
  <si>
    <t>--- realizacja działań wyrównujących różnice między regionami art. 47 ust. 1 pkt 1</t>
  </si>
  <si>
    <t>--- dofinansowanie badań, ekspertyz, analiz art. 47 ust. 1 pkt 4 lit.b</t>
  </si>
  <si>
    <t>--- programy zatwierdzone przez Radę Nadzorczą, służące rehabilitacji społecznej, zawodowej i leczniczej
art. 47 ust. 1 pkt 4 lit.a</t>
  </si>
  <si>
    <t>Wczesna Pomoc Dziecku Niepełnosprawnemu</t>
  </si>
  <si>
    <t>5.1.2</t>
  </si>
  <si>
    <t xml:space="preserve">   -dla jednostek niezaliczanych do sektora finansów publicznych</t>
  </si>
  <si>
    <t>6270</t>
  </si>
  <si>
    <t>--Dofinansowanie oprocentowania kredytów bankowych - art. 32 ust. 1 pkt 1,
Zwrot kosztów budowy lub rozbudowy obiektów i pomieszczeń zakładów, transportowych i administracyjnych - art. 32 ust. 1 pkt 2</t>
  </si>
  <si>
    <t>Wsparcie Ośrodka Szkolno-Wychowawczego w Laskach</t>
  </si>
  <si>
    <t>Przelewy redystrybucyjne, z tego dla:</t>
  </si>
  <si>
    <t>6.1</t>
  </si>
  <si>
    <t xml:space="preserve">   - samorządów wojewódzkich na realizację zadań </t>
  </si>
  <si>
    <t>6.2</t>
  </si>
  <si>
    <t xml:space="preserve">   - samorządów wojewódzkich na pokrycie kosztów obsługi realizowanych zadań </t>
  </si>
  <si>
    <t>6.3</t>
  </si>
  <si>
    <t xml:space="preserve">   - samorządów powiatowych na realizację zadań</t>
  </si>
  <si>
    <t>6.4</t>
  </si>
  <si>
    <t xml:space="preserve">   - samorządów powiatowych na pokrycie kosztów obsługi realizowanych zadań </t>
  </si>
  <si>
    <t>z tego:</t>
  </si>
  <si>
    <t>- zwrot dotacji wykorzystanych niezgodnie z przeznaczeniem lub pobranych w nadmiernej wysokości</t>
  </si>
  <si>
    <t>2910</t>
  </si>
  <si>
    <t>- zwrot dotacji wykorzystanych niezgodnie z przeznaczeniem lub pobranych w nadmiernej wysokości - UE</t>
  </si>
  <si>
    <t>2917</t>
  </si>
  <si>
    <t>IV</t>
  </si>
  <si>
    <t>Stan funduszu na koniec roku (I+II-III) *</t>
  </si>
  <si>
    <t xml:space="preserve"> - należności z tytułu wpłat obowiązkowych</t>
  </si>
  <si>
    <t xml:space="preserve"> - należności z tytułu udzielonych pożyczek</t>
  </si>
  <si>
    <t>Część C Dane w układzie kasowym</t>
  </si>
  <si>
    <t>Wpływy</t>
  </si>
  <si>
    <t>1</t>
  </si>
  <si>
    <t xml:space="preserve">  - zrekompensowanie gminom dochodów utraconych z tytułu zastosowania ustawowych zwolnień dla prowadzacych
     zakłady pracy chronionej lub zakłady aktywności zawodowej z podatku od nieruchomości, rolnego,leśnego
     i od czynności cywilnoprawnych - art. 47 ust. 2</t>
  </si>
  <si>
    <t xml:space="preserve">    - dofinansowanie do wynagrodzeń pracowników niepełnosprawnych</t>
  </si>
  <si>
    <t xml:space="preserve">    - dofinansowanie do wynagrodzeń pracowników niepełnosprawnych - art. 46a ust. 1 pkt 1</t>
  </si>
  <si>
    <t>2</t>
  </si>
  <si>
    <t>4</t>
  </si>
  <si>
    <t>Pozostałe wpływy</t>
  </si>
  <si>
    <t>5.3</t>
  </si>
  <si>
    <t>w tym: odsetki</t>
  </si>
  <si>
    <t>5.5</t>
  </si>
  <si>
    <t>5.6</t>
  </si>
  <si>
    <t>5.7</t>
  </si>
  <si>
    <t>Wypływy</t>
  </si>
  <si>
    <t xml:space="preserve">Dofinansowanie kosztów szkolenia, o których mowa w art. 18 ustawy o języku migowym i innych środkach komunikowania się - art. 47 ust 1 pkt. 4 lit. c </t>
  </si>
  <si>
    <t xml:space="preserve">- różne wydatki na rzecz osób fizycznych </t>
  </si>
  <si>
    <t>- wydatki osobowe nie zaliczone do wynagrodzeń</t>
  </si>
  <si>
    <t>Transfery na rzecz ludności</t>
  </si>
  <si>
    <t>3027</t>
  </si>
  <si>
    <t>Wynagrodzenia</t>
  </si>
  <si>
    <t>4017</t>
  </si>
  <si>
    <t>Składki na ubezpieczenia społeczne</t>
  </si>
  <si>
    <t>4117</t>
  </si>
  <si>
    <t>Składki na Fundusz Pracy</t>
  </si>
  <si>
    <t>4127</t>
  </si>
  <si>
    <t>Wynagrodzenia bezosobowe</t>
  </si>
  <si>
    <t>4177</t>
  </si>
  <si>
    <t>Pozostałe</t>
  </si>
  <si>
    <t>- zakup materiałów i wyposażenia</t>
  </si>
  <si>
    <t>4217</t>
  </si>
  <si>
    <t>- zakup usług pozostałych</t>
  </si>
  <si>
    <t>4307</t>
  </si>
  <si>
    <t>4357</t>
  </si>
  <si>
    <t>- usługi telekomunikacyjne - telefonia stacjonarna</t>
  </si>
  <si>
    <t>4377</t>
  </si>
  <si>
    <t>4387</t>
  </si>
  <si>
    <t>- czynsz</t>
  </si>
  <si>
    <t>4407</t>
  </si>
  <si>
    <t>- podróże służbowe krajowe</t>
  </si>
  <si>
    <t>4417</t>
  </si>
  <si>
    <t>- podróże służbowe zagraniczne</t>
  </si>
  <si>
    <t>4427</t>
  </si>
  <si>
    <t>- amortyzacja majątku trwałego</t>
  </si>
  <si>
    <t>4727</t>
  </si>
  <si>
    <t>- zakupy materiałów papierniczych do sprzętu drukarskiego i urządzeń kserograficznych</t>
  </si>
  <si>
    <t>4747</t>
  </si>
  <si>
    <t>- zakup akcesoriów komputerowych, w tym programów i licencji</t>
  </si>
  <si>
    <t>4757</t>
  </si>
  <si>
    <t>Zakupy inwestycyjne (własne)</t>
  </si>
  <si>
    <t>6127</t>
  </si>
  <si>
    <t>Dotacje inwestycyjne</t>
  </si>
  <si>
    <t>-dla sektora finansów publicznych</t>
  </si>
  <si>
    <t>6267</t>
  </si>
  <si>
    <t>-dla jednostek niezaliczanych do sektora finansów publicznych</t>
  </si>
  <si>
    <t>6277</t>
  </si>
  <si>
    <t>Wydatki bieżące (własne)</t>
  </si>
  <si>
    <t>Wynagrodzenia, z tego:</t>
  </si>
  <si>
    <t>- osobowe</t>
  </si>
  <si>
    <t>4010</t>
  </si>
  <si>
    <t>- bezosobowe</t>
  </si>
  <si>
    <t>4110-4019</t>
  </si>
  <si>
    <t>- zakup usług zdrowotnych</t>
  </si>
  <si>
    <t>- pozostałe usługi obce</t>
  </si>
  <si>
    <t>- usługi telekomunikacyjne - telefonia komórkowa</t>
  </si>
  <si>
    <t>--- zakupy materiałów i energii</t>
  </si>
  <si>
    <t>4210-4260</t>
  </si>
  <si>
    <t>- zakup energii</t>
  </si>
  <si>
    <t xml:space="preserve">  --- pozostałe koszty i opłaty</t>
  </si>
  <si>
    <t>4410-4720</t>
  </si>
  <si>
    <t>- kary i odzszkodowania wypłacone na rzecz osób fizycznych</t>
  </si>
  <si>
    <t>- kary i odzszkodowania wypłacone na rzecz osób prawnych i innych jednosek</t>
  </si>
  <si>
    <t>Odpis aktualizujący wartość należności z tytułu wpłat na PFRON, pożyczek, odsetek od pożyczek oraz innych należności</t>
  </si>
  <si>
    <t xml:space="preserve">   -  inne</t>
  </si>
  <si>
    <t>Wydatki inwestycyjne, w tym:</t>
  </si>
  <si>
    <t>6110-6120; 6129</t>
  </si>
  <si>
    <t>6129</t>
  </si>
  <si>
    <t>- Wydatki inwestycyjna (ue)</t>
  </si>
  <si>
    <t>-- środki na współfinansowanie programów i projektów realizowanych ze środków UE</t>
  </si>
  <si>
    <t>- dotacje inwestycyjne</t>
  </si>
  <si>
    <t>6269</t>
  </si>
  <si>
    <t>--- realizacja programów wspieranych ze środków pomocowych UE art. 47 ust. 1 pkt 2</t>
  </si>
  <si>
    <t>5.2.2</t>
  </si>
  <si>
    <t>6279</t>
  </si>
  <si>
    <t>6</t>
  </si>
  <si>
    <t>Przelewy redystrybucyjne, z tego na:</t>
  </si>
  <si>
    <t>z tego dla :</t>
  </si>
  <si>
    <t xml:space="preserve">- samorządów wojewódzkich na realizację zadań </t>
  </si>
  <si>
    <t xml:space="preserve">- samorządów wojewódzkich na pokrycie kosztów obsługi realizowanych zadań </t>
  </si>
  <si>
    <t>- samorządów powiatowych na realizację zadań</t>
  </si>
  <si>
    <t xml:space="preserve">- samorządów powiatowych na pokrycie kosztów obsługi realizowanychzadań </t>
  </si>
  <si>
    <t>7</t>
  </si>
  <si>
    <t>Część E Dane uzupełniające</t>
  </si>
  <si>
    <t>Wyszczególnienie</t>
  </si>
  <si>
    <t>Zobowiązania
 wg wartości nominalnej</t>
  </si>
  <si>
    <t xml:space="preserve"> Papiery wartościowe</t>
  </si>
  <si>
    <t xml:space="preserve"> Kredyty i pożyczki, w tym zaciągnięte od:</t>
  </si>
  <si>
    <t xml:space="preserve"> - sektora finansów publicznych</t>
  </si>
  <si>
    <t xml:space="preserve"> - pozostałych</t>
  </si>
  <si>
    <t xml:space="preserve"> Depozyty</t>
  </si>
  <si>
    <t>1.4</t>
  </si>
  <si>
    <t xml:space="preserve"> Zobowiązania wymagalne</t>
  </si>
  <si>
    <t>Część F Dane uzupełniające</t>
  </si>
  <si>
    <t>Wolne środki finansowe przekazane w zarządzanie lub depozyt u Ministra Finansów</t>
  </si>
  <si>
    <t>- overnight (O/N)</t>
  </si>
  <si>
    <t>- terminowe</t>
  </si>
  <si>
    <t>#)</t>
  </si>
  <si>
    <t>Stan funduszu na koniec 2011 roku powiększają wydatki inwestycyjne własne i zakupy inwestycyjne własne w kwocie  tys. 40.011 zł.</t>
  </si>
  <si>
    <t>Stan funduszu na koniec 2012 roku powiększają wydatki inwestycyjne własne i zakupy inwestycyjne własne w kwocie 41.635 tys. zł.</t>
  </si>
  <si>
    <t>*</t>
  </si>
  <si>
    <t>Stan funduszu na koniec 2017 roku w kolumnie "Plan wg. Ustawy Budżetowej(…)" powiększają wydatki inwestycyjne własne i zakupy inwestycyjne własne w kwocie  51.497 tys. zł</t>
  </si>
  <si>
    <t>tys. zł</t>
  </si>
  <si>
    <t>Stan funduszu na koniec 2017 roku w kolumnie "Plan po zmianach" powiększają wydatki inwestycyjne własne i zakupy inwestycyjne własne w kwocie  51.497 tys. zł</t>
  </si>
  <si>
    <t>Stan funduszu na koniec 2017 roku powiększają wydatki inwestycyjne własne i zakupy inwestycyjne własne w kwocie</t>
  </si>
  <si>
    <t>*) Projekt Planu na 2011 rok opracowany przy uwzględnieniu dotacji budżetowej celowej na poziomie 30% środków przeznaczonych na realizację zadania dofinansowania do wynagrodzeń pracowników niepełnosprawnych</t>
  </si>
  <si>
    <t>**) Projekt Planu na 2012 rok opracowany przy uwzględnieniu dotacji budżetowej celowej na poziomie 55% środków przeznaczonych na realizację zadania dofinansowania do wynagrodzeń pracowników niepełnosprawnych</t>
  </si>
  <si>
    <t>***) Projekt Planu na 2013 rok opracowany przy uwzględnieniu dotacji budżetowej celowej na poziomie 55% środków przeznaczonych na realizację zadania dofinansowania do wynagrodzeń pracowników niepełnosprawnych</t>
  </si>
  <si>
    <t>****) Projekt Planu na 2014 rok opracowany przy uwzględnieniu dotacji budżetowej celowej na poziomie 55% środków przeznaczonych na realizację zadania dofinansowania do wynagrodzeń pracowników niepełnosprawnych</t>
  </si>
  <si>
    <t>Stan funduszu na koniec 2018 roku powiększają wydatki inwestycyjne własne i zakupy inwestycyjne własne w kwocie</t>
  </si>
  <si>
    <t>Stan funduszu na koniec 2019 roku powiększają wydatki inwestycyjne własne i zakupy inwestycyjne własne w kwocie</t>
  </si>
  <si>
    <t>Część H Dane statystyczne</t>
  </si>
  <si>
    <t>Ustawa</t>
  </si>
  <si>
    <t>Przewidywane</t>
  </si>
  <si>
    <t>Projekt</t>
  </si>
  <si>
    <t xml:space="preserve">Paragraf </t>
  </si>
  <si>
    <t>budżetowa</t>
  </si>
  <si>
    <t>wykonanie</t>
  </si>
  <si>
    <t>planu</t>
  </si>
  <si>
    <t>na 2015 r.</t>
  </si>
  <si>
    <t>w 2015 r.</t>
  </si>
  <si>
    <t>na 2016 r.</t>
  </si>
  <si>
    <t>na 2017 r.</t>
  </si>
  <si>
    <t>na 2018 r.</t>
  </si>
  <si>
    <t>ŚRODKI OTRZYMANE Z UNII EUROPEJSKIEJ</t>
  </si>
  <si>
    <t>z tego od:</t>
  </si>
  <si>
    <t>jednostek sektora finansów publicznych</t>
  </si>
  <si>
    <t>…………………..</t>
  </si>
  <si>
    <t>……………………</t>
  </si>
  <si>
    <t>PRZELEWY REDYSTRYBUCYJNE</t>
  </si>
  <si>
    <t>- państwowe fundusze celowe (Państwowy Fundusz Rehabilitacji Osób Niepełnosprawnych)</t>
  </si>
  <si>
    <t>DOTACJE</t>
  </si>
  <si>
    <t>na realizację zadań bieżącyh, z tego dla:</t>
  </si>
  <si>
    <t>jednostek sektora finansów publicznych, z tego:</t>
  </si>
  <si>
    <t>2440-2449</t>
  </si>
  <si>
    <t>- organy administracji rządowej</t>
  </si>
  <si>
    <t xml:space="preserve">- jednostki samorządu terytorialnego </t>
  </si>
  <si>
    <t>1.1.3</t>
  </si>
  <si>
    <t>- uczelnie publiczne</t>
  </si>
  <si>
    <t>1.1.4</t>
  </si>
  <si>
    <t>inwestycyjne, z tego dla:</t>
  </si>
  <si>
    <t>2.1.1</t>
  </si>
  <si>
    <t>2.1.2</t>
  </si>
  <si>
    <t>2.1.3</t>
  </si>
  <si>
    <t>2.1.4</t>
  </si>
  <si>
    <t>z tego dla:</t>
  </si>
  <si>
    <t>- jednostek samorządu terytorialnego</t>
  </si>
  <si>
    <t>sporzadził: …Dominik Żak, Samodzielny Specjalista…</t>
  </si>
  <si>
    <t xml:space="preserve">               (imię i nazwisko, stanowisko słuzbowe)</t>
  </si>
  <si>
    <t>nr telefonu …22 50 55 398…     adres e-mail …dzak@pfron.org.pl..</t>
  </si>
  <si>
    <t>data  ……………………..…            podpis 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</si>
</sst>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,"/>
  </numFmts>
  <fonts count="35">
    <font>
      <sz val="12"/>
      <name val="Times New Roman CE"/>
      <family val="1"/>
      <charset val="238"/>
    </font>
    <font>
      <sz val="14"/>
      <name val="Calibri"/>
      <family val="2"/>
      <charset val="238"/>
    </font>
    <font>
      <sz val="14"/>
      <color theme="0"/>
      <name val="Calibri"/>
      <family val="2"/>
      <charset val="238"/>
    </font>
    <font>
      <sz val="12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name val="Calibri"/>
      <family val="2"/>
      <charset val="238"/>
    </font>
    <font>
      <sz val="16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11"/>
      <color theme="0"/>
      <name val="Calibri"/>
      <family val="2"/>
      <charset val="238"/>
    </font>
    <font>
      <i/>
      <sz val="11"/>
      <name val="Calibri"/>
      <family val="2"/>
      <charset val="238"/>
    </font>
    <font>
      <sz val="12"/>
      <color indexed="8"/>
      <name val="Calibri"/>
      <family val="2"/>
      <charset val="238"/>
    </font>
    <font>
      <i/>
      <sz val="14"/>
      <name val="Calibri"/>
      <family val="2"/>
      <charset val="238"/>
    </font>
    <font>
      <sz val="14"/>
      <color indexed="9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theme="0"/>
      <name val="Calibri"/>
      <family val="2"/>
      <charset val="238"/>
    </font>
    <font>
      <sz val="14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2"/>
      <color theme="0"/>
      <name val="Calibri"/>
      <family val="2"/>
      <charset val="238"/>
    </font>
    <font>
      <i/>
      <sz val="12"/>
      <name val="Calibri"/>
      <family val="2"/>
      <charset val="238"/>
    </font>
    <font>
      <i/>
      <sz val="8"/>
      <name val="Calibri"/>
      <family val="2"/>
      <charset val="238"/>
    </font>
    <font>
      <i/>
      <sz val="11"/>
      <color theme="0"/>
      <name val="Calibri"/>
      <family val="2"/>
      <charset val="238"/>
    </font>
    <font>
      <i/>
      <sz val="10"/>
      <name val="Calibri"/>
      <family val="2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4"/>
      <color indexed="10"/>
      <name val="Calibri"/>
      <family val="2"/>
      <charset val="238"/>
    </font>
    <font>
      <sz val="12"/>
      <color indexed="1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PL"/>
    </font>
    <font>
      <sz val="18"/>
      <name val="Calibri"/>
      <family val="2"/>
      <charset val="238"/>
    </font>
    <font>
      <sz val="10"/>
      <name val="MS Sans Serif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Times New Roman CE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rgb="FF00FF99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theme="3" tint="0.59999389629810485"/>
        <bgColor indexed="27"/>
      </patternFill>
    </fill>
    <fill>
      <patternFill patternType="solid">
        <fgColor rgb="FFFFC00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indexed="47"/>
        <bgColor indexed="22"/>
      </patternFill>
    </fill>
    <fill>
      <patternFill patternType="solid">
        <fgColor indexed="11"/>
        <bgColor indexed="40"/>
      </patternFill>
    </fill>
    <fill>
      <patternFill patternType="solid">
        <fgColor indexed="44"/>
        <bgColor indexed="31"/>
      </patternFill>
    </fill>
    <fill>
      <patternFill patternType="solid">
        <fgColor rgb="FF66FFFF"/>
        <bgColor indexed="22"/>
      </patternFill>
    </fill>
    <fill>
      <patternFill patternType="solid">
        <fgColor theme="6" tint="0.59999389629810485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8" fillId="0" borderId="0"/>
    <xf numFmtId="0" fontId="30" fillId="0" borderId="0"/>
    <xf numFmtId="0" fontId="28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29" fillId="0" borderId="0"/>
    <xf numFmtId="0" fontId="34" fillId="0" borderId="0"/>
    <xf numFmtId="0" fontId="32" fillId="0" borderId="0"/>
  </cellStyleXfs>
  <cellXfs count="509">
    <xf numFmtId="0" fontId="0" fillId="0" borderId="0" xfId="0"/>
    <xf numFmtId="0" fontId="1" fillId="0" borderId="0" xfId="0" applyFont="1" applyBorder="1" applyAlignment="1" applyProtection="1">
      <alignment horizontal="left"/>
      <protection hidden="1"/>
    </xf>
    <xf numFmtId="49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1" fillId="3" borderId="0" xfId="0" applyFont="1" applyFill="1" applyBorder="1" applyProtection="1">
      <protection hidden="1"/>
    </xf>
    <xf numFmtId="0" fontId="1" fillId="0" borderId="0" xfId="0" applyFont="1" applyBorder="1" applyProtection="1">
      <protection hidden="1"/>
    </xf>
    <xf numFmtId="0" fontId="3" fillId="0" borderId="0" xfId="0" applyFont="1" applyBorder="1" applyAlignment="1" applyProtection="1">
      <alignment horizontal="left" vertical="top" indent="8"/>
      <protection hidden="1"/>
    </xf>
    <xf numFmtId="49" fontId="3" fillId="0" borderId="0" xfId="0" applyNumberFormat="1" applyFont="1" applyProtection="1">
      <protection hidden="1"/>
    </xf>
    <xf numFmtId="0" fontId="3" fillId="0" borderId="0" xfId="0" applyFont="1" applyProtection="1">
      <protection hidden="1"/>
    </xf>
    <xf numFmtId="0" fontId="3" fillId="2" borderId="0" xfId="0" applyFont="1" applyFill="1" applyProtection="1">
      <protection hidden="1"/>
    </xf>
    <xf numFmtId="0" fontId="3" fillId="0" borderId="0" xfId="0" applyFont="1" applyProtection="1">
      <protection locked="0"/>
    </xf>
    <xf numFmtId="0" fontId="3" fillId="3" borderId="0" xfId="0" applyFont="1" applyFill="1" applyBorder="1" applyProtection="1">
      <protection hidden="1"/>
    </xf>
    <xf numFmtId="0" fontId="3" fillId="0" borderId="0" xfId="0" applyFont="1" applyBorder="1" applyProtection="1">
      <protection hidden="1"/>
    </xf>
    <xf numFmtId="0" fontId="4" fillId="0" borderId="0" xfId="0" applyFont="1" applyBorder="1" applyAlignment="1" applyProtection="1">
      <alignment vertical="top" wrapText="1"/>
      <protection hidden="1"/>
    </xf>
    <xf numFmtId="0" fontId="4" fillId="2" borderId="0" xfId="0" applyFont="1" applyFill="1" applyBorder="1" applyAlignment="1" applyProtection="1">
      <alignment vertical="top" wrapText="1"/>
      <protection hidden="1"/>
    </xf>
    <xf numFmtId="0" fontId="4" fillId="2" borderId="0" xfId="0" applyFont="1" applyFill="1" applyBorder="1" applyAlignment="1" applyProtection="1">
      <alignment horizontal="left" vertical="top" wrapText="1"/>
      <protection hidden="1"/>
    </xf>
    <xf numFmtId="0" fontId="1" fillId="0" borderId="0" xfId="0" applyFont="1" applyBorder="1" applyAlignment="1" applyProtection="1">
      <alignment vertical="top" wrapText="1"/>
      <protection hidden="1"/>
    </xf>
    <xf numFmtId="0" fontId="1" fillId="2" borderId="0" xfId="0" applyFont="1" applyFill="1" applyBorder="1" applyAlignment="1" applyProtection="1">
      <alignment vertical="top" wrapText="1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2" fillId="0" borderId="0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indent="8"/>
      <protection hidden="1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left"/>
      <protection hidden="1"/>
    </xf>
    <xf numFmtId="49" fontId="1" fillId="0" borderId="0" xfId="0" applyNumberFormat="1" applyFont="1" applyAlignment="1" applyProtection="1">
      <alignment horizontal="center"/>
      <protection hidden="1"/>
    </xf>
    <xf numFmtId="49" fontId="1" fillId="2" borderId="0" xfId="0" applyNumberFormat="1" applyFont="1" applyFill="1" applyAlignment="1" applyProtection="1">
      <alignment horizontal="center"/>
      <protection hidden="1"/>
    </xf>
    <xf numFmtId="49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49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1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1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0" xfId="0" applyFont="1" applyFill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1" fontId="3" fillId="0" borderId="2" xfId="0" applyNumberFormat="1" applyFont="1" applyBorder="1" applyAlignment="1" applyProtection="1">
      <protection hidden="1"/>
    </xf>
    <xf numFmtId="1" fontId="3" fillId="0" borderId="3" xfId="0" applyNumberFormat="1" applyFont="1" applyBorder="1" applyAlignment="1" applyProtection="1">
      <protection hidden="1"/>
    </xf>
    <xf numFmtId="1" fontId="1" fillId="2" borderId="2" xfId="0" applyNumberFormat="1" applyFont="1" applyFill="1" applyBorder="1" applyAlignment="1" applyProtection="1">
      <alignment horizontal="center"/>
      <protection hidden="1"/>
    </xf>
    <xf numFmtId="1" fontId="1" fillId="2" borderId="3" xfId="0" applyNumberFormat="1" applyFont="1" applyFill="1" applyBorder="1" applyAlignment="1" applyProtection="1">
      <alignment horizontal="center"/>
      <protection hidden="1"/>
    </xf>
    <xf numFmtId="1" fontId="1" fillId="2" borderId="4" xfId="0" applyNumberFormat="1" applyFont="1" applyFill="1" applyBorder="1" applyAlignment="1" applyProtection="1">
      <alignment horizontal="center"/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2" xfId="0" applyFont="1" applyFill="1" applyBorder="1" applyAlignment="1" applyProtection="1">
      <alignment horizontal="center" vertical="center" wrapText="1"/>
      <protection hidden="1"/>
    </xf>
    <xf numFmtId="49" fontId="7" fillId="3" borderId="6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7" xfId="0" applyNumberFormat="1" applyFont="1" applyFill="1" applyBorder="1" applyAlignment="1" applyProtection="1">
      <alignment horizontal="center" vertical="center" wrapText="1"/>
      <protection hidden="1"/>
    </xf>
    <xf numFmtId="1" fontId="7" fillId="4" borderId="5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8" fillId="3" borderId="0" xfId="0" applyFont="1" applyFill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49" fontId="7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3" borderId="9" xfId="0" applyFont="1" applyFill="1" applyBorder="1" applyAlignment="1" applyProtection="1">
      <alignment horizontal="center" vertical="center" wrapText="1"/>
      <protection hidden="1"/>
    </xf>
    <xf numFmtId="49" fontId="7" fillId="3" borderId="10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10" xfId="0" applyNumberFormat="1" applyFont="1" applyFill="1" applyBorder="1" applyAlignment="1" applyProtection="1">
      <alignment horizontal="center" vertical="center" wrapText="1"/>
      <protection hidden="1"/>
    </xf>
    <xf numFmtId="1" fontId="7" fillId="4" borderId="10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5" borderId="12" xfId="0" applyNumberFormat="1" applyFont="1" applyFill="1" applyBorder="1" applyAlignment="1" applyProtection="1">
      <alignment horizontal="center"/>
      <protection hidden="1"/>
    </xf>
    <xf numFmtId="0" fontId="1" fillId="5" borderId="12" xfId="0" applyFont="1" applyFill="1" applyBorder="1" applyAlignment="1" applyProtection="1">
      <alignment horizontal="center"/>
      <protection hidden="1"/>
    </xf>
    <xf numFmtId="3" fontId="3" fillId="5" borderId="13" xfId="0" applyNumberFormat="1" applyFont="1" applyFill="1" applyBorder="1" applyAlignment="1" applyProtection="1">
      <protection hidden="1"/>
    </xf>
    <xf numFmtId="164" fontId="3" fillId="5" borderId="13" xfId="0" applyNumberFormat="1" applyFont="1" applyFill="1" applyBorder="1" applyAlignment="1" applyProtection="1">
      <protection hidden="1"/>
    </xf>
    <xf numFmtId="164" fontId="6" fillId="5" borderId="13" xfId="0" applyNumberFormat="1" applyFont="1" applyFill="1" applyBorder="1" applyAlignment="1" applyProtection="1">
      <protection hidden="1"/>
    </xf>
    <xf numFmtId="164" fontId="3" fillId="6" borderId="13" xfId="0" applyNumberFormat="1" applyFont="1" applyFill="1" applyBorder="1" applyAlignment="1" applyProtection="1">
      <protection hidden="1"/>
    </xf>
    <xf numFmtId="0" fontId="3" fillId="7" borderId="0" xfId="0" applyFont="1" applyFill="1" applyBorder="1" applyProtection="1">
      <protection hidden="1"/>
    </xf>
    <xf numFmtId="0" fontId="3" fillId="7" borderId="0" xfId="0" applyFont="1" applyFill="1" applyProtection="1">
      <protection hidden="1"/>
    </xf>
    <xf numFmtId="49" fontId="1" fillId="7" borderId="8" xfId="0" applyNumberFormat="1" applyFont="1" applyFill="1" applyBorder="1" applyAlignment="1" applyProtection="1">
      <alignment horizontal="center"/>
      <protection hidden="1"/>
    </xf>
    <xf numFmtId="0" fontId="1" fillId="7" borderId="8" xfId="0" applyFont="1" applyFill="1" applyBorder="1" applyAlignment="1" applyProtection="1">
      <alignment horizontal="left" indent="2"/>
      <protection hidden="1"/>
    </xf>
    <xf numFmtId="3" fontId="3" fillId="7" borderId="10" xfId="0" applyNumberFormat="1" applyFont="1" applyFill="1" applyBorder="1" applyAlignment="1" applyProtection="1">
      <protection hidden="1"/>
    </xf>
    <xf numFmtId="164" fontId="3" fillId="7" borderId="10" xfId="0" applyNumberFormat="1" applyFont="1" applyFill="1" applyBorder="1" applyAlignment="1" applyProtection="1">
      <protection hidden="1"/>
    </xf>
    <xf numFmtId="164" fontId="3" fillId="8" borderId="10" xfId="0" applyNumberFormat="1" applyFont="1" applyFill="1" applyBorder="1" applyAlignment="1" applyProtection="1">
      <protection hidden="1"/>
    </xf>
    <xf numFmtId="49" fontId="1" fillId="7" borderId="14" xfId="0" applyNumberFormat="1" applyFont="1" applyFill="1" applyBorder="1" applyAlignment="1" applyProtection="1">
      <alignment horizontal="center"/>
      <protection hidden="1"/>
    </xf>
    <xf numFmtId="0" fontId="1" fillId="7" borderId="14" xfId="0" applyFont="1" applyFill="1" applyBorder="1" applyAlignment="1" applyProtection="1">
      <alignment horizontal="left" indent="2"/>
      <protection hidden="1"/>
    </xf>
    <xf numFmtId="3" fontId="3" fillId="7" borderId="15" xfId="0" applyNumberFormat="1" applyFont="1" applyFill="1" applyBorder="1" applyAlignment="1" applyProtection="1">
      <protection hidden="1"/>
    </xf>
    <xf numFmtId="164" fontId="3" fillId="7" borderId="15" xfId="0" applyNumberFormat="1" applyFont="1" applyFill="1" applyBorder="1" applyAlignment="1" applyProtection="1">
      <protection hidden="1"/>
    </xf>
    <xf numFmtId="164" fontId="3" fillId="8" borderId="15" xfId="0" applyNumberFormat="1" applyFont="1" applyFill="1" applyBorder="1" applyAlignment="1" applyProtection="1">
      <protection hidden="1"/>
    </xf>
    <xf numFmtId="49" fontId="1" fillId="0" borderId="8" xfId="0" applyNumberFormat="1" applyFont="1" applyBorder="1" applyAlignment="1" applyProtection="1">
      <alignment horizontal="center"/>
      <protection hidden="1"/>
    </xf>
    <xf numFmtId="0" fontId="1" fillId="0" borderId="8" xfId="0" applyFont="1" applyBorder="1" applyAlignment="1" applyProtection="1">
      <alignment horizontal="left" wrapText="1"/>
      <protection hidden="1"/>
    </xf>
    <xf numFmtId="0" fontId="3" fillId="0" borderId="8" xfId="0" applyFont="1" applyBorder="1" applyAlignment="1" applyProtection="1">
      <alignment horizontal="left" wrapText="1"/>
      <protection hidden="1"/>
    </xf>
    <xf numFmtId="164" fontId="3" fillId="0" borderId="8" xfId="0" applyNumberFormat="1" applyFont="1" applyBorder="1" applyAlignment="1" applyProtection="1">
      <alignment horizontal="center"/>
      <protection hidden="1"/>
    </xf>
    <xf numFmtId="164" fontId="3" fillId="2" borderId="8" xfId="0" applyNumberFormat="1" applyFont="1" applyFill="1" applyBorder="1" applyAlignment="1" applyProtection="1">
      <alignment horizontal="center"/>
      <protection hidden="1"/>
    </xf>
    <xf numFmtId="0" fontId="9" fillId="3" borderId="0" xfId="0" applyFont="1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9" fillId="0" borderId="0" xfId="0" applyFont="1" applyProtection="1">
      <protection hidden="1"/>
    </xf>
    <xf numFmtId="3" fontId="1" fillId="0" borderId="8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3" fontId="1" fillId="0" borderId="10" xfId="0" applyNumberFormat="1" applyFont="1" applyFill="1" applyBorder="1" applyAlignment="1" applyProtection="1">
      <alignment horizontal="right" vertical="center"/>
      <protection hidden="1"/>
    </xf>
    <xf numFmtId="3" fontId="9" fillId="0" borderId="8" xfId="0" applyNumberFormat="1" applyFont="1" applyFill="1" applyBorder="1" applyAlignment="1" applyProtection="1">
      <alignment horizontal="right" vertical="center"/>
      <protection hidden="1"/>
    </xf>
    <xf numFmtId="164" fontId="9" fillId="0" borderId="8" xfId="0" applyNumberFormat="1" applyFont="1" applyFill="1" applyBorder="1" applyAlignment="1" applyProtection="1">
      <alignment horizontal="right" vertical="center"/>
      <protection hidden="1"/>
    </xf>
    <xf numFmtId="164" fontId="1" fillId="2" borderId="8" xfId="0" applyNumberFormat="1" applyFont="1" applyFill="1" applyBorder="1" applyAlignment="1" applyProtection="1">
      <alignment horizontal="right" vertical="center"/>
      <protection hidden="1"/>
    </xf>
    <xf numFmtId="164" fontId="1" fillId="0" borderId="8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Fill="1" applyBorder="1" applyProtection="1">
      <protection hidden="1"/>
    </xf>
    <xf numFmtId="0" fontId="9" fillId="0" borderId="0" xfId="0" applyFont="1" applyFill="1" applyProtection="1">
      <protection hidden="1"/>
    </xf>
    <xf numFmtId="0" fontId="1" fillId="0" borderId="0" xfId="0" applyFont="1" applyFill="1" applyBorder="1" applyAlignment="1" applyProtection="1">
      <alignment horizontal="left"/>
      <protection hidden="1"/>
    </xf>
    <xf numFmtId="164" fontId="9" fillId="0" borderId="8" xfId="0" applyNumberFormat="1" applyFont="1" applyFill="1" applyBorder="1" applyAlignment="1" applyProtection="1">
      <alignment horizontal="right"/>
      <protection hidden="1"/>
    </xf>
    <xf numFmtId="164" fontId="1" fillId="2" borderId="8" xfId="0" applyNumberFormat="1" applyFont="1" applyFill="1" applyBorder="1" applyAlignment="1" applyProtection="1">
      <alignment horizontal="right"/>
      <protection hidden="1"/>
    </xf>
    <xf numFmtId="164" fontId="1" fillId="0" borderId="8" xfId="0" applyNumberFormat="1" applyFont="1" applyFill="1" applyBorder="1" applyAlignment="1" applyProtection="1">
      <alignment horizontal="right"/>
      <protection hidden="1"/>
    </xf>
    <xf numFmtId="164" fontId="10" fillId="0" borderId="8" xfId="0" applyNumberFormat="1" applyFont="1" applyFill="1" applyBorder="1" applyAlignment="1" applyProtection="1">
      <alignment horizontal="right"/>
      <protection hidden="1"/>
    </xf>
    <xf numFmtId="164" fontId="9" fillId="0" borderId="0" xfId="0" applyNumberFormat="1" applyFont="1" applyFill="1" applyBorder="1" applyProtection="1">
      <protection hidden="1"/>
    </xf>
    <xf numFmtId="49" fontId="1" fillId="0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Fill="1" applyBorder="1" applyAlignment="1" applyProtection="1">
      <alignment horizontal="left" vertical="center" wrapText="1"/>
      <protection hidden="1"/>
    </xf>
    <xf numFmtId="0" fontId="1" fillId="0" borderId="0" xfId="0" applyFont="1" applyFill="1" applyBorder="1" applyAlignment="1" applyProtection="1">
      <alignment horizontal="left" wrapText="1"/>
      <protection hidden="1"/>
    </xf>
    <xf numFmtId="0" fontId="11" fillId="0" borderId="0" xfId="0" applyFont="1" applyFill="1" applyBorder="1" applyProtection="1">
      <protection hidden="1"/>
    </xf>
    <xf numFmtId="0" fontId="11" fillId="0" borderId="0" xfId="0" applyFont="1" applyFill="1" applyProtection="1">
      <protection hidden="1"/>
    </xf>
    <xf numFmtId="49" fontId="1" fillId="0" borderId="8" xfId="0" applyNumberFormat="1" applyFont="1" applyFill="1" applyBorder="1" applyAlignment="1" applyProtection="1">
      <alignment horizontal="left"/>
      <protection hidden="1"/>
    </xf>
    <xf numFmtId="0" fontId="1" fillId="0" borderId="10" xfId="0" applyFont="1" applyFill="1" applyBorder="1" applyAlignment="1" applyProtection="1">
      <alignment horizontal="left"/>
      <protection hidden="1"/>
    </xf>
    <xf numFmtId="3" fontId="9" fillId="0" borderId="8" xfId="0" applyNumberFormat="1" applyFont="1" applyFill="1" applyBorder="1" applyAlignment="1" applyProtection="1">
      <alignment horizontal="right"/>
      <protection hidden="1"/>
    </xf>
    <xf numFmtId="164" fontId="9" fillId="2" borderId="8" xfId="0" applyNumberFormat="1" applyFont="1" applyFill="1" applyBorder="1" applyAlignment="1" applyProtection="1">
      <alignment horizontal="right"/>
      <protection hidden="1"/>
    </xf>
    <xf numFmtId="49" fontId="1" fillId="0" borderId="8" xfId="0" applyNumberFormat="1" applyFont="1" applyFill="1" applyBorder="1" applyAlignment="1" applyProtection="1">
      <alignment horizontal="left" vertical="center"/>
      <protection hidden="1"/>
    </xf>
    <xf numFmtId="49" fontId="1" fillId="0" borderId="8" xfId="0" applyNumberFormat="1" applyFont="1" applyFill="1" applyBorder="1" applyAlignment="1" applyProtection="1">
      <alignment horizontal="left" vertical="center" indent="2"/>
      <protection hidden="1"/>
    </xf>
    <xf numFmtId="49" fontId="9" fillId="0" borderId="8" xfId="0" applyNumberFormat="1" applyFont="1" applyFill="1" applyBorder="1" applyAlignment="1" applyProtection="1">
      <alignment horizontal="left" vertical="center" indent="2"/>
      <protection hidden="1"/>
    </xf>
    <xf numFmtId="164" fontId="3" fillId="0" borderId="8" xfId="0" applyNumberFormat="1" applyFont="1" applyFill="1" applyBorder="1" applyAlignment="1" applyProtection="1">
      <protection hidden="1"/>
    </xf>
    <xf numFmtId="164" fontId="3" fillId="2" borderId="8" xfId="0" applyNumberFormat="1" applyFont="1" applyFill="1" applyBorder="1" applyAlignment="1" applyProtection="1">
      <protection hidden="1"/>
    </xf>
    <xf numFmtId="49" fontId="1" fillId="0" borderId="5" xfId="0" applyNumberFormat="1" applyFont="1" applyFill="1" applyBorder="1" applyAlignment="1" applyProtection="1">
      <alignment horizontal="left"/>
      <protection hidden="1"/>
    </xf>
    <xf numFmtId="0" fontId="1" fillId="0" borderId="5" xfId="0" applyFont="1" applyFill="1" applyBorder="1" applyAlignment="1" applyProtection="1">
      <alignment horizontal="left" wrapText="1"/>
      <protection hidden="1"/>
    </xf>
    <xf numFmtId="0" fontId="8" fillId="0" borderId="5" xfId="0" applyFont="1" applyFill="1" applyBorder="1" applyAlignment="1" applyProtection="1">
      <alignment horizontal="left" wrapText="1"/>
      <protection hidden="1"/>
    </xf>
    <xf numFmtId="164" fontId="8" fillId="0" borderId="5" xfId="0" applyNumberFormat="1" applyFont="1" applyFill="1" applyBorder="1" applyAlignment="1" applyProtection="1">
      <alignment horizontal="right"/>
      <protection hidden="1"/>
    </xf>
    <xf numFmtId="164" fontId="8" fillId="2" borderId="5" xfId="0" applyNumberFormat="1" applyFont="1" applyFill="1" applyBorder="1" applyAlignment="1" applyProtection="1">
      <alignment horizontal="right"/>
      <protection hidden="1"/>
    </xf>
    <xf numFmtId="0" fontId="8" fillId="0" borderId="0" xfId="0" applyFont="1" applyFill="1" applyBorder="1" applyProtection="1">
      <protection hidden="1"/>
    </xf>
    <xf numFmtId="0" fontId="8" fillId="0" borderId="0" xfId="0" applyFont="1" applyFill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12" fillId="0" borderId="0" xfId="0" applyFont="1" applyAlignment="1" applyProtection="1">
      <alignment horizontal="right"/>
      <protection hidden="1"/>
    </xf>
    <xf numFmtId="0" fontId="12" fillId="2" borderId="0" xfId="0" applyFont="1" applyFill="1" applyAlignment="1" applyProtection="1">
      <alignment horizontal="right"/>
      <protection hidden="1"/>
    </xf>
    <xf numFmtId="49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1" fontId="3" fillId="3" borderId="1" xfId="0" applyNumberFormat="1" applyFont="1" applyFill="1" applyBorder="1" applyAlignment="1" applyProtection="1">
      <alignment horizontal="center" vertical="center" wrapText="1"/>
      <protection hidden="1"/>
    </xf>
    <xf numFmtId="49" fontId="1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49" fontId="1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7" fillId="4" borderId="6" xfId="0" applyNumberFormat="1" applyFont="1" applyFill="1" applyBorder="1" applyAlignment="1" applyProtection="1">
      <alignment horizontal="center" vertical="center" wrapText="1"/>
      <protection hidden="1"/>
    </xf>
    <xf numFmtId="49" fontId="1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  <protection hidden="1"/>
    </xf>
    <xf numFmtId="49" fontId="1" fillId="3" borderId="10" xfId="0" applyNumberFormat="1" applyFont="1" applyFill="1" applyBorder="1" applyAlignment="1" applyProtection="1">
      <alignment horizontal="center" vertical="center" wrapText="1"/>
      <protection hidden="1"/>
    </xf>
    <xf numFmtId="1" fontId="7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left"/>
      <protection hidden="1"/>
    </xf>
    <xf numFmtId="49" fontId="1" fillId="5" borderId="13" xfId="0" applyNumberFormat="1" applyFont="1" applyFill="1" applyBorder="1" applyAlignment="1" applyProtection="1">
      <alignment horizontal="center"/>
      <protection hidden="1"/>
    </xf>
    <xf numFmtId="3" fontId="3" fillId="5" borderId="12" xfId="0" applyNumberFormat="1" applyFont="1" applyFill="1" applyBorder="1" applyAlignment="1" applyProtection="1">
      <protection hidden="1"/>
    </xf>
    <xf numFmtId="164" fontId="3" fillId="5" borderId="12" xfId="0" applyNumberFormat="1" applyFont="1" applyFill="1" applyBorder="1" applyAlignment="1" applyProtection="1">
      <protection hidden="1"/>
    </xf>
    <xf numFmtId="164" fontId="1" fillId="5" borderId="13" xfId="0" applyNumberFormat="1" applyFont="1" applyFill="1" applyBorder="1" applyAlignment="1" applyProtection="1">
      <protection hidden="1"/>
    </xf>
    <xf numFmtId="49" fontId="1" fillId="0" borderId="8" xfId="0" applyNumberFormat="1" applyFont="1" applyFill="1" applyBorder="1" applyAlignment="1" applyProtection="1">
      <alignment horizontal="center"/>
      <protection hidden="1"/>
    </xf>
    <xf numFmtId="0" fontId="1" fillId="3" borderId="0" xfId="0" applyFont="1" applyFill="1" applyBorder="1" applyAlignment="1" applyProtection="1">
      <alignment horizontal="left"/>
      <protection hidden="1"/>
    </xf>
    <xf numFmtId="49" fontId="1" fillId="0" borderId="16" xfId="0" applyNumberFormat="1" applyFont="1" applyBorder="1" applyAlignment="1" applyProtection="1">
      <alignment horizontal="center"/>
      <protection hidden="1"/>
    </xf>
    <xf numFmtId="49" fontId="9" fillId="0" borderId="8" xfId="0" applyNumberFormat="1" applyFont="1" applyBorder="1" applyAlignment="1" applyProtection="1">
      <alignment horizontal="center"/>
      <protection hidden="1"/>
    </xf>
    <xf numFmtId="3" fontId="1" fillId="3" borderId="8" xfId="0" applyNumberFormat="1" applyFont="1" applyFill="1" applyBorder="1" applyAlignment="1" applyProtection="1">
      <alignment horizontal="center" vertical="center"/>
      <protection hidden="1"/>
    </xf>
    <xf numFmtId="49" fontId="13" fillId="3" borderId="8" xfId="0" applyNumberFormat="1" applyFont="1" applyFill="1" applyBorder="1" applyAlignment="1" applyProtection="1">
      <alignment horizontal="center"/>
      <protection hidden="1"/>
    </xf>
    <xf numFmtId="3" fontId="9" fillId="3" borderId="8" xfId="0" applyNumberFormat="1" applyFont="1" applyFill="1" applyBorder="1" applyAlignment="1" applyProtection="1">
      <alignment horizontal="right"/>
      <protection hidden="1"/>
    </xf>
    <xf numFmtId="164" fontId="9" fillId="3" borderId="8" xfId="0" applyNumberFormat="1" applyFont="1" applyFill="1" applyBorder="1" applyAlignment="1" applyProtection="1">
      <alignment horizontal="right"/>
      <protection hidden="1"/>
    </xf>
    <xf numFmtId="164" fontId="1" fillId="4" borderId="8" xfId="0" applyNumberFormat="1" applyFont="1" applyFill="1" applyBorder="1" applyAlignment="1" applyProtection="1">
      <alignment horizontal="right"/>
      <protection hidden="1"/>
    </xf>
    <xf numFmtId="164" fontId="9" fillId="4" borderId="8" xfId="0" applyNumberFormat="1" applyFont="1" applyFill="1" applyBorder="1" applyAlignment="1" applyProtection="1">
      <alignment horizontal="right"/>
      <protection hidden="1"/>
    </xf>
    <xf numFmtId="164" fontId="10" fillId="3" borderId="8" xfId="0" applyNumberFormat="1" applyFont="1" applyFill="1" applyBorder="1" applyAlignment="1" applyProtection="1">
      <alignment horizontal="right"/>
      <protection hidden="1"/>
    </xf>
    <xf numFmtId="164" fontId="10" fillId="4" borderId="8" xfId="0" applyNumberFormat="1" applyFont="1" applyFill="1" applyBorder="1" applyAlignment="1" applyProtection="1">
      <alignment horizontal="right"/>
      <protection hidden="1"/>
    </xf>
    <xf numFmtId="49" fontId="1" fillId="0" borderId="14" xfId="0" applyNumberFormat="1" applyFont="1" applyBorder="1" applyAlignment="1" applyProtection="1">
      <alignment horizontal="center"/>
      <protection hidden="1"/>
    </xf>
    <xf numFmtId="0" fontId="1" fillId="0" borderId="17" xfId="0" applyFont="1" applyBorder="1" applyAlignment="1" applyProtection="1">
      <alignment horizontal="center"/>
      <protection hidden="1"/>
    </xf>
    <xf numFmtId="49" fontId="8" fillId="0" borderId="14" xfId="0" applyNumberFormat="1" applyFont="1" applyBorder="1" applyAlignment="1" applyProtection="1">
      <alignment horizontal="center"/>
      <protection hidden="1"/>
    </xf>
    <xf numFmtId="164" fontId="8" fillId="0" borderId="14" xfId="0" applyNumberFormat="1" applyFont="1" applyBorder="1" applyAlignment="1" applyProtection="1">
      <alignment horizontal="right"/>
      <protection hidden="1"/>
    </xf>
    <xf numFmtId="164" fontId="1" fillId="2" borderId="14" xfId="0" applyNumberFormat="1" applyFont="1" applyFill="1" applyBorder="1" applyAlignment="1" applyProtection="1">
      <alignment horizontal="right"/>
      <protection hidden="1"/>
    </xf>
    <xf numFmtId="164" fontId="8" fillId="2" borderId="14" xfId="0" applyNumberFormat="1" applyFont="1" applyFill="1" applyBorder="1" applyAlignment="1" applyProtection="1">
      <alignment horizontal="right"/>
      <protection hidden="1"/>
    </xf>
    <xf numFmtId="0" fontId="8" fillId="3" borderId="0" xfId="0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0" fontId="8" fillId="0" borderId="0" xfId="0" applyFont="1" applyProtection="1">
      <protection hidden="1"/>
    </xf>
    <xf numFmtId="49" fontId="1" fillId="5" borderId="14" xfId="0" applyNumberFormat="1" applyFont="1" applyFill="1" applyBorder="1" applyAlignment="1" applyProtection="1">
      <alignment horizontal="center"/>
      <protection hidden="1"/>
    </xf>
    <xf numFmtId="0" fontId="1" fillId="5" borderId="17" xfId="0" applyFont="1" applyFill="1" applyBorder="1" applyAlignment="1" applyProtection="1">
      <alignment horizontal="left"/>
      <protection hidden="1"/>
    </xf>
    <xf numFmtId="3" fontId="3" fillId="5" borderId="14" xfId="0" applyNumberFormat="1" applyFont="1" applyFill="1" applyBorder="1" applyAlignment="1" applyProtection="1">
      <alignment horizontal="right"/>
      <protection hidden="1"/>
    </xf>
    <xf numFmtId="164" fontId="3" fillId="5" borderId="14" xfId="0" applyNumberFormat="1" applyFont="1" applyFill="1" applyBorder="1" applyAlignment="1" applyProtection="1">
      <alignment horizontal="right"/>
      <protection hidden="1"/>
    </xf>
    <xf numFmtId="164" fontId="1" fillId="5" borderId="14" xfId="0" applyNumberFormat="1" applyFont="1" applyFill="1" applyBorder="1" applyAlignment="1" applyProtection="1">
      <alignment horizontal="right"/>
      <protection hidden="1"/>
    </xf>
    <xf numFmtId="164" fontId="3" fillId="6" borderId="14" xfId="0" applyNumberFormat="1" applyFont="1" applyFill="1" applyBorder="1" applyAlignment="1" applyProtection="1">
      <alignment horizontal="right"/>
      <protection hidden="1"/>
    </xf>
    <xf numFmtId="49" fontId="8" fillId="0" borderId="8" xfId="0" applyNumberFormat="1" applyFont="1" applyFill="1" applyBorder="1" applyAlignment="1" applyProtection="1">
      <alignment horizontal="center"/>
      <protection hidden="1"/>
    </xf>
    <xf numFmtId="164" fontId="8" fillId="0" borderId="8" xfId="0" applyNumberFormat="1" applyFont="1" applyFill="1" applyBorder="1" applyAlignment="1" applyProtection="1">
      <alignment horizontal="center"/>
      <protection hidden="1"/>
    </xf>
    <xf numFmtId="164" fontId="8" fillId="0" borderId="10" xfId="0" applyNumberFormat="1" applyFont="1" applyFill="1" applyBorder="1" applyAlignment="1" applyProtection="1">
      <alignment horizontal="center"/>
      <protection hidden="1"/>
    </xf>
    <xf numFmtId="164" fontId="1" fillId="2" borderId="16" xfId="0" applyNumberFormat="1" applyFont="1" applyFill="1" applyBorder="1" applyAlignment="1" applyProtection="1">
      <alignment horizontal="center"/>
      <protection hidden="1"/>
    </xf>
    <xf numFmtId="164" fontId="1" fillId="0" borderId="10" xfId="0" applyNumberFormat="1" applyFont="1" applyFill="1" applyBorder="1" applyAlignment="1" applyProtection="1">
      <alignment horizontal="center"/>
      <protection hidden="1"/>
    </xf>
    <xf numFmtId="164" fontId="1" fillId="3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hidden="1"/>
    </xf>
    <xf numFmtId="0" fontId="3" fillId="0" borderId="0" xfId="0" applyFont="1" applyFill="1" applyProtection="1">
      <protection hidden="1"/>
    </xf>
    <xf numFmtId="0" fontId="1" fillId="3" borderId="0" xfId="0" applyFont="1" applyFill="1" applyBorder="1" applyAlignment="1" applyProtection="1">
      <alignment horizontal="left" vertical="center" wrapText="1"/>
      <protection hidden="1"/>
    </xf>
    <xf numFmtId="3" fontId="9" fillId="3" borderId="8" xfId="0" applyNumberFormat="1" applyFont="1" applyFill="1" applyBorder="1" applyAlignment="1" applyProtection="1">
      <alignment horizontal="right" vertical="center"/>
      <protection hidden="1"/>
    </xf>
    <xf numFmtId="164" fontId="9" fillId="3" borderId="8" xfId="0" applyNumberFormat="1" applyFont="1" applyFill="1" applyBorder="1" applyAlignment="1" applyProtection="1">
      <alignment horizontal="right" vertical="center"/>
      <protection hidden="1"/>
    </xf>
    <xf numFmtId="164" fontId="1" fillId="4" borderId="8" xfId="0" applyNumberFormat="1" applyFont="1" applyFill="1" applyBorder="1" applyAlignment="1" applyProtection="1">
      <alignment horizontal="right" vertical="center"/>
      <protection hidden="1"/>
    </xf>
    <xf numFmtId="164" fontId="1" fillId="3" borderId="8" xfId="0" applyNumberFormat="1" applyFont="1" applyFill="1" applyBorder="1" applyAlignment="1" applyProtection="1">
      <alignment horizontal="right" vertical="center"/>
      <protection hidden="1"/>
    </xf>
    <xf numFmtId="0" fontId="1" fillId="3" borderId="0" xfId="0" quotePrefix="1" applyFont="1" applyFill="1" applyBorder="1" applyAlignment="1" applyProtection="1">
      <alignment horizontal="left"/>
      <protection hidden="1"/>
    </xf>
    <xf numFmtId="0" fontId="7" fillId="3" borderId="0" xfId="0" applyFont="1" applyFill="1" applyBorder="1" applyProtection="1">
      <protection hidden="1"/>
    </xf>
    <xf numFmtId="0" fontId="7" fillId="0" borderId="0" xfId="0" applyFont="1" applyBorder="1" applyProtection="1">
      <protection hidden="1"/>
    </xf>
    <xf numFmtId="49" fontId="1" fillId="3" borderId="0" xfId="0" applyNumberFormat="1" applyFont="1" applyFill="1" applyBorder="1" applyAlignment="1" applyProtection="1">
      <alignment horizontal="left"/>
      <protection hidden="1"/>
    </xf>
    <xf numFmtId="49" fontId="1" fillId="0" borderId="0" xfId="0" applyNumberFormat="1" applyFont="1" applyBorder="1" applyAlignment="1" applyProtection="1">
      <alignment horizontal="left" indent="2"/>
      <protection hidden="1"/>
    </xf>
    <xf numFmtId="164" fontId="3" fillId="0" borderId="8" xfId="0" applyNumberFormat="1" applyFont="1" applyFill="1" applyBorder="1" applyAlignment="1" applyProtection="1">
      <alignment horizontal="right" vertical="center"/>
      <protection hidden="1"/>
    </xf>
    <xf numFmtId="0" fontId="1" fillId="0" borderId="17" xfId="0" applyFont="1" applyBorder="1" applyAlignment="1" applyProtection="1">
      <alignment horizontal="left"/>
      <protection hidden="1"/>
    </xf>
    <xf numFmtId="164" fontId="1" fillId="0" borderId="14" xfId="0" applyNumberFormat="1" applyFont="1" applyBorder="1" applyAlignment="1" applyProtection="1">
      <alignment horizontal="right"/>
      <protection hidden="1"/>
    </xf>
    <xf numFmtId="0" fontId="1" fillId="5" borderId="15" xfId="0" applyFont="1" applyFill="1" applyBorder="1" applyAlignment="1" applyProtection="1">
      <alignment horizontal="left"/>
      <protection hidden="1"/>
    </xf>
    <xf numFmtId="49" fontId="1" fillId="5" borderId="15" xfId="0" applyNumberFormat="1" applyFont="1" applyFill="1" applyBorder="1" applyAlignment="1" applyProtection="1">
      <alignment horizontal="center"/>
      <protection hidden="1"/>
    </xf>
    <xf numFmtId="3" fontId="3" fillId="5" borderId="14" xfId="0" applyNumberFormat="1" applyFont="1" applyFill="1" applyBorder="1" applyAlignment="1" applyProtection="1">
      <protection hidden="1"/>
    </xf>
    <xf numFmtId="164" fontId="3" fillId="5" borderId="14" xfId="0" applyNumberFormat="1" applyFont="1" applyFill="1" applyBorder="1" applyAlignment="1" applyProtection="1">
      <protection hidden="1"/>
    </xf>
    <xf numFmtId="164" fontId="3" fillId="5" borderId="15" xfId="0" applyNumberFormat="1" applyFont="1" applyFill="1" applyBorder="1" applyAlignment="1" applyProtection="1">
      <protection hidden="1"/>
    </xf>
    <xf numFmtId="164" fontId="1" fillId="5" borderId="15" xfId="0" applyNumberFormat="1" applyFont="1" applyFill="1" applyBorder="1" applyAlignment="1" applyProtection="1">
      <protection hidden="1"/>
    </xf>
    <xf numFmtId="164" fontId="3" fillId="6" borderId="15" xfId="0" applyNumberFormat="1" applyFont="1" applyFill="1" applyBorder="1" applyAlignment="1" applyProtection="1">
      <protection hidden="1"/>
    </xf>
    <xf numFmtId="0" fontId="1" fillId="0" borderId="10" xfId="0" applyFont="1" applyBorder="1" applyAlignment="1" applyProtection="1">
      <alignment horizontal="left"/>
      <protection hidden="1"/>
    </xf>
    <xf numFmtId="49" fontId="1" fillId="0" borderId="10" xfId="0" applyNumberFormat="1" applyFont="1" applyBorder="1" applyAlignment="1" applyProtection="1">
      <alignment horizontal="center"/>
      <protection hidden="1"/>
    </xf>
    <xf numFmtId="3" fontId="8" fillId="0" borderId="8" xfId="0" applyNumberFormat="1" applyFont="1" applyBorder="1" applyAlignment="1" applyProtection="1">
      <alignment horizontal="right"/>
      <protection hidden="1"/>
    </xf>
    <xf numFmtId="164" fontId="8" fillId="0" borderId="8" xfId="0" applyNumberFormat="1" applyFont="1" applyBorder="1" applyAlignment="1" applyProtection="1">
      <alignment horizontal="right"/>
      <protection hidden="1"/>
    </xf>
    <xf numFmtId="164" fontId="1" fillId="0" borderId="8" xfId="0" applyNumberFormat="1" applyFont="1" applyBorder="1" applyAlignment="1" applyProtection="1">
      <alignment horizontal="right"/>
      <protection hidden="1"/>
    </xf>
    <xf numFmtId="164" fontId="2" fillId="4" borderId="8" xfId="0" applyNumberFormat="1" applyFont="1" applyFill="1" applyBorder="1" applyAlignment="1" applyProtection="1">
      <alignment horizontal="right"/>
      <protection hidden="1"/>
    </xf>
    <xf numFmtId="164" fontId="2" fillId="3" borderId="8" xfId="0" applyNumberFormat="1" applyFont="1" applyFill="1" applyBorder="1" applyAlignment="1" applyProtection="1">
      <alignment horizontal="right"/>
      <protection hidden="1"/>
    </xf>
    <xf numFmtId="0" fontId="1" fillId="9" borderId="0" xfId="0" applyFont="1" applyFill="1" applyBorder="1" applyAlignment="1" applyProtection="1">
      <alignment horizontal="left"/>
      <protection hidden="1"/>
    </xf>
    <xf numFmtId="49" fontId="13" fillId="9" borderId="8" xfId="0" applyNumberFormat="1" applyFont="1" applyFill="1" applyBorder="1" applyAlignment="1" applyProtection="1">
      <alignment horizontal="center"/>
      <protection hidden="1"/>
    </xf>
    <xf numFmtId="3" fontId="9" fillId="9" borderId="8" xfId="0" applyNumberFormat="1" applyFont="1" applyFill="1" applyBorder="1" applyAlignment="1" applyProtection="1">
      <alignment horizontal="right"/>
      <protection hidden="1"/>
    </xf>
    <xf numFmtId="164" fontId="9" fillId="9" borderId="8" xfId="0" applyNumberFormat="1" applyFont="1" applyFill="1" applyBorder="1" applyAlignment="1" applyProtection="1">
      <alignment horizontal="right"/>
      <protection hidden="1"/>
    </xf>
    <xf numFmtId="164" fontId="1" fillId="9" borderId="8" xfId="0" applyNumberFormat="1" applyFont="1" applyFill="1" applyBorder="1" applyAlignment="1" applyProtection="1">
      <alignment horizontal="right"/>
      <protection hidden="1"/>
    </xf>
    <xf numFmtId="164" fontId="1" fillId="4" borderId="8" xfId="0" applyNumberFormat="1" applyFont="1" applyFill="1" applyBorder="1" applyAlignment="1" applyProtection="1">
      <alignment horizontal="left"/>
      <protection hidden="1"/>
    </xf>
    <xf numFmtId="0" fontId="1" fillId="4" borderId="0" xfId="0" applyFont="1" applyFill="1" applyBorder="1" applyAlignment="1" applyProtection="1">
      <alignment horizontal="left"/>
      <protection hidden="1"/>
    </xf>
    <xf numFmtId="0" fontId="3" fillId="3" borderId="0" xfId="0" applyFont="1" applyFill="1" applyBorder="1" applyAlignment="1" applyProtection="1">
      <alignment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49" fontId="1" fillId="4" borderId="0" xfId="0" applyNumberFormat="1" applyFont="1" applyFill="1" applyBorder="1" applyAlignment="1" applyProtection="1">
      <alignment horizontal="left"/>
      <protection hidden="1"/>
    </xf>
    <xf numFmtId="0" fontId="1" fillId="4" borderId="0" xfId="0" quotePrefix="1" applyFont="1" applyFill="1" applyBorder="1" applyAlignment="1" applyProtection="1">
      <alignment horizontal="left"/>
      <protection hidden="1"/>
    </xf>
    <xf numFmtId="0" fontId="1" fillId="3" borderId="0" xfId="0" applyFont="1" applyFill="1" applyBorder="1" applyAlignment="1" applyProtection="1">
      <alignment horizontal="left" wrapText="1"/>
      <protection hidden="1"/>
    </xf>
    <xf numFmtId="49" fontId="13" fillId="3" borderId="8" xfId="0" applyNumberFormat="1" applyFont="1" applyFill="1" applyBorder="1" applyAlignment="1" applyProtection="1">
      <alignment horizontal="center" vertical="center"/>
      <protection hidden="1"/>
    </xf>
    <xf numFmtId="49" fontId="3" fillId="0" borderId="10" xfId="0" applyNumberFormat="1" applyFont="1" applyBorder="1" applyAlignment="1" applyProtection="1">
      <alignment horizontal="center"/>
      <protection hidden="1"/>
    </xf>
    <xf numFmtId="164" fontId="3" fillId="0" borderId="8" xfId="0" applyNumberFormat="1" applyFont="1" applyBorder="1" applyAlignment="1" applyProtection="1">
      <protection hidden="1"/>
    </xf>
    <xf numFmtId="164" fontId="3" fillId="0" borderId="10" xfId="0" applyNumberFormat="1" applyFont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164" fontId="1" fillId="0" borderId="10" xfId="0" applyNumberFormat="1" applyFont="1" applyBorder="1" applyAlignment="1" applyProtection="1">
      <protection hidden="1"/>
    </xf>
    <xf numFmtId="3" fontId="3" fillId="0" borderId="8" xfId="0" applyNumberFormat="1" applyFont="1" applyBorder="1" applyAlignment="1" applyProtection="1">
      <protection hidden="1"/>
    </xf>
    <xf numFmtId="0" fontId="1" fillId="0" borderId="10" xfId="0" applyFont="1" applyBorder="1" applyAlignment="1" applyProtection="1">
      <alignment horizontal="left" wrapText="1"/>
      <protection hidden="1"/>
    </xf>
    <xf numFmtId="164" fontId="1" fillId="2" borderId="8" xfId="0" applyNumberFormat="1" applyFont="1" applyFill="1" applyBorder="1" applyAlignment="1" applyProtection="1">
      <alignment horizontal="center"/>
      <protection hidden="1"/>
    </xf>
    <xf numFmtId="164" fontId="1" fillId="0" borderId="8" xfId="0" applyNumberFormat="1" applyFont="1" applyBorder="1" applyAlignment="1" applyProtection="1">
      <alignment horizontal="center"/>
      <protection hidden="1"/>
    </xf>
    <xf numFmtId="3" fontId="1" fillId="5" borderId="12" xfId="0" applyNumberFormat="1" applyFont="1" applyFill="1" applyBorder="1" applyAlignment="1" applyProtection="1">
      <protection hidden="1"/>
    </xf>
    <xf numFmtId="164" fontId="1" fillId="5" borderId="12" xfId="0" applyNumberFormat="1" applyFont="1" applyFill="1" applyBorder="1" applyAlignment="1" applyProtection="1">
      <protection hidden="1"/>
    </xf>
    <xf numFmtId="3" fontId="2" fillId="0" borderId="8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hidden="1"/>
    </xf>
    <xf numFmtId="164" fontId="2" fillId="0" borderId="10" xfId="0" applyNumberFormat="1" applyFont="1" applyBorder="1" applyAlignment="1" applyProtection="1">
      <protection hidden="1"/>
    </xf>
    <xf numFmtId="164" fontId="2" fillId="2" borderId="16" xfId="0" applyNumberFormat="1" applyFont="1" applyFill="1" applyBorder="1" applyAlignment="1" applyProtection="1">
      <protection hidden="1"/>
    </xf>
    <xf numFmtId="164" fontId="14" fillId="0" borderId="10" xfId="0" applyNumberFormat="1" applyFont="1" applyBorder="1" applyAlignment="1" applyProtection="1">
      <protection hidden="1"/>
    </xf>
    <xf numFmtId="164" fontId="15" fillId="0" borderId="10" xfId="0" applyNumberFormat="1" applyFont="1" applyBorder="1" applyAlignment="1" applyProtection="1">
      <protection hidden="1"/>
    </xf>
    <xf numFmtId="3" fontId="1" fillId="4" borderId="8" xfId="0" applyNumberFormat="1" applyFont="1" applyFill="1" applyBorder="1" applyAlignment="1" applyProtection="1">
      <alignment horizontal="center" vertical="center"/>
      <protection hidden="1"/>
    </xf>
    <xf numFmtId="49" fontId="13" fillId="4" borderId="8" xfId="0" applyNumberFormat="1" applyFont="1" applyFill="1" applyBorder="1" applyAlignment="1" applyProtection="1">
      <alignment horizontal="center"/>
      <protection hidden="1"/>
    </xf>
    <xf numFmtId="3" fontId="1" fillId="4" borderId="8" xfId="0" applyNumberFormat="1" applyFont="1" applyFill="1" applyBorder="1" applyAlignment="1" applyProtection="1">
      <alignment horizontal="right"/>
      <protection hidden="1"/>
    </xf>
    <xf numFmtId="0" fontId="9" fillId="10" borderId="0" xfId="0" applyFont="1" applyFill="1" applyBorder="1" applyProtection="1">
      <protection hidden="1"/>
    </xf>
    <xf numFmtId="0" fontId="9" fillId="11" borderId="0" xfId="0" applyFont="1" applyFill="1" applyBorder="1" applyProtection="1">
      <protection hidden="1"/>
    </xf>
    <xf numFmtId="0" fontId="9" fillId="11" borderId="0" xfId="0" applyFont="1" applyFill="1" applyProtection="1">
      <protection hidden="1"/>
    </xf>
    <xf numFmtId="3" fontId="3" fillId="4" borderId="8" xfId="0" applyNumberFormat="1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Border="1" applyAlignment="1" applyProtection="1">
      <alignment horizontal="left"/>
      <protection hidden="1"/>
    </xf>
    <xf numFmtId="49" fontId="11" fillId="4" borderId="8" xfId="0" applyNumberFormat="1" applyFont="1" applyFill="1" applyBorder="1" applyAlignment="1" applyProtection="1">
      <alignment horizontal="center"/>
      <protection hidden="1"/>
    </xf>
    <xf numFmtId="3" fontId="9" fillId="4" borderId="8" xfId="0" applyNumberFormat="1" applyFont="1" applyFill="1" applyBorder="1" applyAlignment="1" applyProtection="1">
      <alignment horizontal="right"/>
      <protection hidden="1"/>
    </xf>
    <xf numFmtId="3" fontId="3" fillId="4" borderId="8" xfId="0" applyNumberFormat="1" applyFont="1" applyFill="1" applyBorder="1" applyAlignment="1" applyProtection="1">
      <alignment vertical="center"/>
      <protection hidden="1"/>
    </xf>
    <xf numFmtId="3" fontId="3" fillId="3" borderId="8" xfId="0" applyNumberFormat="1" applyFont="1" applyFill="1" applyBorder="1" applyAlignment="1" applyProtection="1">
      <alignment vertical="center"/>
      <protection hidden="1"/>
    </xf>
    <xf numFmtId="0" fontId="3" fillId="3" borderId="0" xfId="0" applyFont="1" applyFill="1" applyBorder="1" applyAlignment="1" applyProtection="1">
      <alignment horizontal="left"/>
      <protection hidden="1"/>
    </xf>
    <xf numFmtId="49" fontId="11" fillId="3" borderId="8" xfId="0" applyNumberFormat="1" applyFont="1" applyFill="1" applyBorder="1" applyAlignment="1" applyProtection="1">
      <alignment horizontal="center"/>
      <protection hidden="1"/>
    </xf>
    <xf numFmtId="49" fontId="7" fillId="2" borderId="5" xfId="0" applyNumberFormat="1" applyFont="1" applyFill="1" applyBorder="1" applyAlignment="1" applyProtection="1">
      <alignment horizontal="left"/>
      <protection hidden="1"/>
    </xf>
    <xf numFmtId="0" fontId="7" fillId="2" borderId="7" xfId="0" applyFont="1" applyFill="1" applyBorder="1" applyAlignment="1" applyProtection="1">
      <alignment horizontal="left"/>
      <protection hidden="1"/>
    </xf>
    <xf numFmtId="49" fontId="7" fillId="2" borderId="5" xfId="0" applyNumberFormat="1" applyFont="1" applyFill="1" applyBorder="1" applyAlignment="1" applyProtection="1">
      <alignment horizontal="center"/>
      <protection hidden="1"/>
    </xf>
    <xf numFmtId="164" fontId="16" fillId="2" borderId="5" xfId="0" applyNumberFormat="1" applyFont="1" applyFill="1" applyBorder="1" applyAlignment="1" applyProtection="1">
      <alignment horizontal="right"/>
      <protection hidden="1"/>
    </xf>
    <xf numFmtId="164" fontId="16" fillId="2" borderId="6" xfId="0" applyNumberFormat="1" applyFont="1" applyFill="1" applyBorder="1" applyAlignment="1" applyProtection="1">
      <alignment horizontal="right"/>
      <protection hidden="1"/>
    </xf>
    <xf numFmtId="164" fontId="7" fillId="2" borderId="6" xfId="0" applyNumberFormat="1" applyFont="1" applyFill="1" applyBorder="1" applyAlignment="1" applyProtection="1">
      <alignment horizontal="right"/>
      <protection hidden="1"/>
    </xf>
    <xf numFmtId="0" fontId="3" fillId="12" borderId="0" xfId="0" applyFont="1" applyFill="1" applyBorder="1" applyProtection="1">
      <protection hidden="1"/>
    </xf>
    <xf numFmtId="0" fontId="3" fillId="13" borderId="0" xfId="0" applyFont="1" applyFill="1" applyBorder="1" applyProtection="1">
      <protection hidden="1"/>
    </xf>
    <xf numFmtId="0" fontId="3" fillId="13" borderId="0" xfId="0" applyFont="1" applyFill="1" applyProtection="1">
      <protection hidden="1"/>
    </xf>
    <xf numFmtId="49" fontId="7" fillId="2" borderId="0" xfId="0" applyNumberFormat="1" applyFont="1" applyFill="1" applyBorder="1" applyAlignment="1" applyProtection="1">
      <alignment horizontal="left"/>
      <protection hidden="1"/>
    </xf>
    <xf numFmtId="0" fontId="7" fillId="2" borderId="0" xfId="0" applyFont="1" applyFill="1" applyBorder="1" applyAlignment="1" applyProtection="1">
      <alignment horizontal="left"/>
      <protection hidden="1"/>
    </xf>
    <xf numFmtId="49" fontId="7" fillId="2" borderId="0" xfId="0" applyNumberFormat="1" applyFont="1" applyFill="1" applyBorder="1" applyAlignment="1" applyProtection="1">
      <alignment horizontal="center"/>
      <protection hidden="1"/>
    </xf>
    <xf numFmtId="164" fontId="16" fillId="2" borderId="0" xfId="0" applyNumberFormat="1" applyFont="1" applyFill="1" applyBorder="1" applyAlignment="1" applyProtection="1">
      <alignment horizontal="right"/>
      <protection hidden="1"/>
    </xf>
    <xf numFmtId="164" fontId="7" fillId="2" borderId="0" xfId="0" applyNumberFormat="1" applyFont="1" applyFill="1" applyBorder="1" applyAlignment="1" applyProtection="1">
      <alignment horizontal="right"/>
      <protection hidden="1"/>
    </xf>
    <xf numFmtId="49" fontId="1" fillId="2" borderId="0" xfId="0" applyNumberFormat="1" applyFont="1" applyFill="1" applyAlignment="1" applyProtection="1">
      <alignment horizontal="left"/>
      <protection hidden="1"/>
    </xf>
    <xf numFmtId="49" fontId="17" fillId="2" borderId="0" xfId="0" applyNumberFormat="1" applyFont="1" applyFill="1" applyAlignment="1" applyProtection="1">
      <alignment horizontal="center"/>
      <protection hidden="1"/>
    </xf>
    <xf numFmtId="49" fontId="18" fillId="2" borderId="0" xfId="0" applyNumberFormat="1" applyFont="1" applyFill="1" applyBorder="1" applyAlignment="1" applyProtection="1">
      <alignment horizontal="center"/>
      <protection hidden="1"/>
    </xf>
    <xf numFmtId="3" fontId="19" fillId="4" borderId="0" xfId="0" applyNumberFormat="1" applyFont="1" applyFill="1" applyProtection="1">
      <protection hidden="1"/>
    </xf>
    <xf numFmtId="49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1" xfId="0" applyFont="1" applyFill="1" applyBorder="1" applyAlignment="1" applyProtection="1">
      <alignment horizontal="center" vertical="center" wrapText="1"/>
      <protection hidden="1"/>
    </xf>
    <xf numFmtId="49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18" xfId="0" applyNumberFormat="1" applyFont="1" applyFill="1" applyBorder="1" applyAlignment="1" applyProtection="1">
      <alignment horizontal="center" vertical="center" wrapText="1"/>
      <protection hidden="1"/>
    </xf>
    <xf numFmtId="1" fontId="3" fillId="2" borderId="18" xfId="0" applyNumberFormat="1" applyFont="1" applyFill="1" applyBorder="1" applyAlignment="1" applyProtection="1">
      <alignment horizontal="center" vertical="center" wrapText="1"/>
      <protection hidden="1"/>
    </xf>
    <xf numFmtId="49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1" fontId="3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7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49" fontId="7" fillId="2" borderId="6" xfId="0" applyNumberFormat="1" applyFont="1" applyFill="1" applyBorder="1" applyAlignment="1" applyProtection="1">
      <alignment horizontal="center" vertical="center" wrapText="1"/>
      <protection hidden="1"/>
    </xf>
    <xf numFmtId="1" fontId="7" fillId="2" borderId="5" xfId="0" applyNumberFormat="1" applyFont="1" applyFill="1" applyBorder="1" applyAlignment="1" applyProtection="1">
      <alignment horizontal="center" vertical="center" wrapText="1"/>
      <protection hidden="1"/>
    </xf>
    <xf numFmtId="1" fontId="7" fillId="2" borderId="6" xfId="0" applyNumberFormat="1" applyFont="1" applyFill="1" applyBorder="1" applyAlignment="1" applyProtection="1">
      <alignment horizontal="center" vertical="center" wrapText="1"/>
      <protection hidden="1"/>
    </xf>
    <xf numFmtId="49" fontId="20" fillId="14" borderId="14" xfId="0" applyNumberFormat="1" applyFont="1" applyFill="1" applyBorder="1" applyAlignment="1" applyProtection="1">
      <alignment horizontal="left"/>
      <protection hidden="1"/>
    </xf>
    <xf numFmtId="0" fontId="20" fillId="14" borderId="15" xfId="0" applyFont="1" applyFill="1" applyBorder="1" applyAlignment="1" applyProtection="1">
      <alignment horizontal="left"/>
      <protection hidden="1"/>
    </xf>
    <xf numFmtId="49" fontId="20" fillId="14" borderId="15" xfId="0" applyNumberFormat="1" applyFont="1" applyFill="1" applyBorder="1" applyAlignment="1" applyProtection="1">
      <alignment horizontal="center"/>
      <protection hidden="1"/>
    </xf>
    <xf numFmtId="3" fontId="20" fillId="14" borderId="14" xfId="0" applyNumberFormat="1" applyFont="1" applyFill="1" applyBorder="1" applyAlignment="1" applyProtection="1">
      <alignment horizontal="right"/>
      <protection hidden="1"/>
    </xf>
    <xf numFmtId="164" fontId="20" fillId="14" borderId="14" xfId="0" applyNumberFormat="1" applyFont="1" applyFill="1" applyBorder="1" applyAlignment="1" applyProtection="1">
      <alignment horizontal="right"/>
      <protection hidden="1"/>
    </xf>
    <xf numFmtId="0" fontId="20" fillId="15" borderId="0" xfId="0" applyFont="1" applyFill="1" applyBorder="1" applyProtection="1">
      <protection hidden="1"/>
    </xf>
    <xf numFmtId="0" fontId="20" fillId="15" borderId="0" xfId="0" applyFont="1" applyFill="1" applyProtection="1">
      <protection hidden="1"/>
    </xf>
    <xf numFmtId="49" fontId="21" fillId="2" borderId="8" xfId="0" applyNumberFormat="1" applyFont="1" applyFill="1" applyBorder="1" applyAlignment="1" applyProtection="1">
      <alignment horizontal="left"/>
      <protection hidden="1"/>
    </xf>
    <xf numFmtId="0" fontId="21" fillId="2" borderId="10" xfId="0" applyFont="1" applyFill="1" applyBorder="1" applyAlignment="1" applyProtection="1">
      <alignment horizontal="left"/>
      <protection hidden="1"/>
    </xf>
    <xf numFmtId="49" fontId="21" fillId="2" borderId="10" xfId="0" applyNumberFormat="1" applyFont="1" applyFill="1" applyBorder="1" applyAlignment="1" applyProtection="1">
      <alignment horizontal="center"/>
      <protection hidden="1"/>
    </xf>
    <xf numFmtId="3" fontId="21" fillId="2" borderId="8" xfId="0" applyNumberFormat="1" applyFont="1" applyFill="1" applyBorder="1" applyAlignment="1" applyProtection="1">
      <alignment horizontal="center"/>
      <protection hidden="1"/>
    </xf>
    <xf numFmtId="164" fontId="21" fillId="2" borderId="8" xfId="0" applyNumberFormat="1" applyFont="1" applyFill="1" applyBorder="1" applyAlignment="1" applyProtection="1">
      <alignment horizontal="center"/>
      <protection hidden="1"/>
    </xf>
    <xf numFmtId="164" fontId="21" fillId="2" borderId="10" xfId="0" applyNumberFormat="1" applyFont="1" applyFill="1" applyBorder="1" applyAlignment="1" applyProtection="1">
      <alignment horizontal="center"/>
      <protection hidden="1"/>
    </xf>
    <xf numFmtId="0" fontId="21" fillId="3" borderId="0" xfId="0" applyFont="1" applyFill="1" applyBorder="1" applyProtection="1">
      <protection hidden="1"/>
    </xf>
    <xf numFmtId="0" fontId="21" fillId="0" borderId="0" xfId="0" applyFont="1" applyFill="1" applyBorder="1" applyProtection="1">
      <protection hidden="1"/>
    </xf>
    <xf numFmtId="0" fontId="21" fillId="0" borderId="0" xfId="0" applyFont="1" applyFill="1" applyProtection="1">
      <protection hidden="1"/>
    </xf>
    <xf numFmtId="49" fontId="20" fillId="4" borderId="8" xfId="0" applyNumberFormat="1" applyFont="1" applyFill="1" applyBorder="1" applyAlignment="1" applyProtection="1">
      <alignment horizontal="left"/>
      <protection hidden="1"/>
    </xf>
    <xf numFmtId="0" fontId="20" fillId="4" borderId="10" xfId="0" applyFont="1" applyFill="1" applyBorder="1" applyAlignment="1" applyProtection="1">
      <alignment horizontal="left" wrapText="1"/>
      <protection hidden="1"/>
    </xf>
    <xf numFmtId="49" fontId="11" fillId="4" borderId="10" xfId="0" applyNumberFormat="1" applyFont="1" applyFill="1" applyBorder="1" applyAlignment="1" applyProtection="1">
      <alignment horizontal="center"/>
      <protection hidden="1"/>
    </xf>
    <xf numFmtId="3" fontId="11" fillId="4" borderId="8" xfId="0" applyNumberFormat="1" applyFont="1" applyFill="1" applyBorder="1" applyAlignment="1" applyProtection="1">
      <alignment horizontal="right"/>
      <protection hidden="1"/>
    </xf>
    <xf numFmtId="164" fontId="11" fillId="4" borderId="8" xfId="0" applyNumberFormat="1" applyFont="1" applyFill="1" applyBorder="1" applyAlignment="1" applyProtection="1">
      <alignment horizontal="right"/>
      <protection hidden="1"/>
    </xf>
    <xf numFmtId="0" fontId="20" fillId="3" borderId="0" xfId="0" applyFont="1" applyFill="1" applyBorder="1" applyProtection="1">
      <protection hidden="1"/>
    </xf>
    <xf numFmtId="0" fontId="20" fillId="3" borderId="0" xfId="0" applyFont="1" applyFill="1" applyProtection="1">
      <protection hidden="1"/>
    </xf>
    <xf numFmtId="49" fontId="20" fillId="4" borderId="8" xfId="0" applyNumberFormat="1" applyFont="1" applyFill="1" applyBorder="1" applyAlignment="1" applyProtection="1">
      <alignment horizontal="left" vertical="top"/>
      <protection hidden="1"/>
    </xf>
    <xf numFmtId="49" fontId="20" fillId="4" borderId="8" xfId="0" applyNumberFormat="1" applyFont="1" applyFill="1" applyBorder="1" applyAlignment="1" applyProtection="1">
      <alignment horizontal="left" vertical="center"/>
      <protection hidden="1"/>
    </xf>
    <xf numFmtId="49" fontId="11" fillId="4" borderId="10" xfId="0" applyNumberFormat="1" applyFont="1" applyFill="1" applyBorder="1" applyAlignment="1" applyProtection="1">
      <alignment horizontal="center" vertical="center"/>
      <protection hidden="1"/>
    </xf>
    <xf numFmtId="3" fontId="11" fillId="4" borderId="8" xfId="0" applyNumberFormat="1" applyFont="1" applyFill="1" applyBorder="1" applyAlignment="1" applyProtection="1">
      <alignment horizontal="right" vertical="center"/>
      <protection hidden="1"/>
    </xf>
    <xf numFmtId="164" fontId="11" fillId="4" borderId="8" xfId="0" applyNumberFormat="1" applyFont="1" applyFill="1" applyBorder="1" applyAlignment="1" applyProtection="1">
      <alignment horizontal="right" vertical="center"/>
      <protection hidden="1"/>
    </xf>
    <xf numFmtId="164" fontId="22" fillId="4" borderId="8" xfId="0" applyNumberFormat="1" applyFont="1" applyFill="1" applyBorder="1" applyAlignment="1" applyProtection="1">
      <alignment horizontal="right"/>
      <protection hidden="1"/>
    </xf>
    <xf numFmtId="49" fontId="20" fillId="4" borderId="10" xfId="0" applyNumberFormat="1" applyFont="1" applyFill="1" applyBorder="1" applyAlignment="1" applyProtection="1">
      <alignment horizontal="center"/>
      <protection hidden="1"/>
    </xf>
    <xf numFmtId="3" fontId="11" fillId="8" borderId="8" xfId="0" applyNumberFormat="1" applyFont="1" applyFill="1" applyBorder="1" applyAlignment="1" applyProtection="1">
      <alignment horizontal="right"/>
      <protection hidden="1"/>
    </xf>
    <xf numFmtId="164" fontId="11" fillId="8" borderId="8" xfId="0" applyNumberFormat="1" applyFont="1" applyFill="1" applyBorder="1" applyAlignment="1" applyProtection="1">
      <alignment horizontal="right"/>
      <protection hidden="1"/>
    </xf>
    <xf numFmtId="49" fontId="11" fillId="4" borderId="8" xfId="0" applyNumberFormat="1" applyFont="1" applyFill="1" applyBorder="1" applyAlignment="1" applyProtection="1">
      <alignment horizontal="left"/>
      <protection hidden="1"/>
    </xf>
    <xf numFmtId="49" fontId="11" fillId="4" borderId="10" xfId="0" applyNumberFormat="1" applyFont="1" applyFill="1" applyBorder="1" applyAlignment="1" applyProtection="1">
      <alignment horizontal="left" indent="2"/>
      <protection hidden="1"/>
    </xf>
    <xf numFmtId="0" fontId="23" fillId="3" borderId="0" xfId="0" applyFont="1" applyFill="1" applyBorder="1" applyProtection="1">
      <protection hidden="1"/>
    </xf>
    <xf numFmtId="0" fontId="20" fillId="2" borderId="10" xfId="0" applyFont="1" applyFill="1" applyBorder="1" applyAlignment="1" applyProtection="1">
      <alignment horizontal="left"/>
      <protection hidden="1"/>
    </xf>
    <xf numFmtId="49" fontId="21" fillId="4" borderId="14" xfId="0" applyNumberFormat="1" applyFont="1" applyFill="1" applyBorder="1" applyAlignment="1" applyProtection="1">
      <alignment horizontal="left"/>
      <protection hidden="1"/>
    </xf>
    <xf numFmtId="0" fontId="21" fillId="4" borderId="15" xfId="0" applyFont="1" applyFill="1" applyBorder="1" applyAlignment="1" applyProtection="1">
      <alignment horizontal="left"/>
      <protection hidden="1"/>
    </xf>
    <xf numFmtId="49" fontId="21" fillId="4" borderId="15" xfId="0" applyNumberFormat="1" applyFont="1" applyFill="1" applyBorder="1" applyAlignment="1" applyProtection="1">
      <alignment horizontal="center"/>
      <protection hidden="1"/>
    </xf>
    <xf numFmtId="3" fontId="21" fillId="4" borderId="14" xfId="0" applyNumberFormat="1" applyFont="1" applyFill="1" applyBorder="1" applyAlignment="1" applyProtection="1">
      <alignment horizontal="right"/>
      <protection hidden="1"/>
    </xf>
    <xf numFmtId="164" fontId="21" fillId="4" borderId="14" xfId="0" applyNumberFormat="1" applyFont="1" applyFill="1" applyBorder="1" applyAlignment="1" applyProtection="1">
      <alignment horizontal="right"/>
      <protection hidden="1"/>
    </xf>
    <xf numFmtId="49" fontId="21" fillId="4" borderId="8" xfId="0" applyNumberFormat="1" applyFont="1" applyFill="1" applyBorder="1" applyAlignment="1" applyProtection="1">
      <alignment horizontal="left"/>
      <protection hidden="1"/>
    </xf>
    <xf numFmtId="0" fontId="21" fillId="4" borderId="10" xfId="0" applyFont="1" applyFill="1" applyBorder="1" applyAlignment="1" applyProtection="1">
      <alignment horizontal="left"/>
      <protection hidden="1"/>
    </xf>
    <xf numFmtId="49" fontId="21" fillId="4" borderId="10" xfId="0" applyNumberFormat="1" applyFont="1" applyFill="1" applyBorder="1" applyAlignment="1" applyProtection="1">
      <alignment horizontal="center"/>
      <protection hidden="1"/>
    </xf>
    <xf numFmtId="3" fontId="21" fillId="4" borderId="8" xfId="0" applyNumberFormat="1" applyFont="1" applyFill="1" applyBorder="1" applyAlignment="1" applyProtection="1">
      <alignment horizontal="right"/>
      <protection hidden="1"/>
    </xf>
    <xf numFmtId="164" fontId="21" fillId="4" borderId="8" xfId="0" applyNumberFormat="1" applyFont="1" applyFill="1" applyBorder="1" applyAlignment="1" applyProtection="1">
      <alignment horizontal="right"/>
      <protection hidden="1"/>
    </xf>
    <xf numFmtId="0" fontId="21" fillId="3" borderId="0" xfId="0" applyFont="1" applyFill="1" applyProtection="1">
      <protection hidden="1"/>
    </xf>
    <xf numFmtId="0" fontId="11" fillId="3" borderId="0" xfId="0" applyFont="1" applyFill="1" applyBorder="1" applyProtection="1">
      <protection hidden="1"/>
    </xf>
    <xf numFmtId="0" fontId="11" fillId="3" borderId="0" xfId="0" applyFont="1" applyFill="1" applyProtection="1">
      <protection hidden="1"/>
    </xf>
    <xf numFmtId="49" fontId="11" fillId="2" borderId="10" xfId="0" applyNumberFormat="1" applyFont="1" applyFill="1" applyBorder="1" applyAlignment="1" applyProtection="1">
      <alignment horizontal="center"/>
      <protection hidden="1"/>
    </xf>
    <xf numFmtId="0" fontId="11" fillId="0" borderId="0" xfId="0" applyFont="1" applyBorder="1" applyProtection="1">
      <protection hidden="1"/>
    </xf>
    <xf numFmtId="0" fontId="20" fillId="8" borderId="10" xfId="0" applyFont="1" applyFill="1" applyBorder="1" applyAlignment="1" applyProtection="1">
      <alignment horizontal="left" wrapText="1"/>
      <protection hidden="1"/>
    </xf>
    <xf numFmtId="164" fontId="11" fillId="2" borderId="8" xfId="0" applyNumberFormat="1" applyFont="1" applyFill="1" applyBorder="1" applyAlignment="1" applyProtection="1">
      <alignment horizontal="right"/>
      <protection hidden="1"/>
    </xf>
    <xf numFmtId="0" fontId="11" fillId="0" borderId="0" xfId="0" applyFont="1" applyProtection="1">
      <protection hidden="1"/>
    </xf>
    <xf numFmtId="0" fontId="20" fillId="0" borderId="0" xfId="0" applyFont="1" applyBorder="1" applyProtection="1">
      <protection hidden="1"/>
    </xf>
    <xf numFmtId="0" fontId="20" fillId="0" borderId="0" xfId="0" applyFont="1" applyProtection="1">
      <protection hidden="1"/>
    </xf>
    <xf numFmtId="0" fontId="20" fillId="4" borderId="10" xfId="0" applyFont="1" applyFill="1" applyBorder="1" applyAlignment="1" applyProtection="1">
      <alignment horizontal="left"/>
      <protection hidden="1"/>
    </xf>
    <xf numFmtId="0" fontId="24" fillId="3" borderId="0" xfId="0" applyFont="1" applyFill="1" applyBorder="1" applyProtection="1">
      <protection hidden="1"/>
    </xf>
    <xf numFmtId="0" fontId="24" fillId="16" borderId="0" xfId="0" applyFont="1" applyFill="1" applyBorder="1" applyProtection="1">
      <protection hidden="1"/>
    </xf>
    <xf numFmtId="0" fontId="24" fillId="16" borderId="19" xfId="0" applyFont="1" applyFill="1" applyBorder="1" applyProtection="1">
      <protection hidden="1"/>
    </xf>
    <xf numFmtId="49" fontId="20" fillId="4" borderId="10" xfId="0" applyNumberFormat="1" applyFont="1" applyFill="1" applyBorder="1" applyAlignment="1" applyProtection="1">
      <alignment horizontal="left" wrapText="1"/>
      <protection hidden="1"/>
    </xf>
    <xf numFmtId="0" fontId="25" fillId="3" borderId="0" xfId="0" applyFont="1" applyFill="1" applyBorder="1" applyProtection="1">
      <protection hidden="1"/>
    </xf>
    <xf numFmtId="0" fontId="25" fillId="3" borderId="0" xfId="0" applyFont="1" applyFill="1" applyProtection="1">
      <protection hidden="1"/>
    </xf>
    <xf numFmtId="0" fontId="25" fillId="17" borderId="0" xfId="0" applyFont="1" applyFill="1" applyBorder="1" applyProtection="1">
      <protection hidden="1"/>
    </xf>
    <xf numFmtId="0" fontId="25" fillId="17" borderId="20" xfId="0" applyFont="1" applyFill="1" applyBorder="1" applyProtection="1">
      <protection hidden="1"/>
    </xf>
    <xf numFmtId="0" fontId="25" fillId="17" borderId="21" xfId="0" applyFont="1" applyFill="1" applyBorder="1" applyProtection="1">
      <protection hidden="1"/>
    </xf>
    <xf numFmtId="49" fontId="20" fillId="4" borderId="5" xfId="0" applyNumberFormat="1" applyFont="1" applyFill="1" applyBorder="1" applyAlignment="1" applyProtection="1">
      <alignment horizontal="left"/>
      <protection hidden="1"/>
    </xf>
    <xf numFmtId="0" fontId="20" fillId="4" borderId="6" xfId="0" applyFont="1" applyFill="1" applyBorder="1" applyAlignment="1" applyProtection="1">
      <alignment horizontal="left" wrapText="1"/>
      <protection hidden="1"/>
    </xf>
    <xf numFmtId="49" fontId="20" fillId="4" borderId="10" xfId="0" quotePrefix="1" applyNumberFormat="1" applyFont="1" applyFill="1" applyBorder="1" applyAlignment="1" applyProtection="1">
      <alignment horizontal="left" wrapText="1"/>
      <protection hidden="1"/>
    </xf>
    <xf numFmtId="0" fontId="25" fillId="3" borderId="0" xfId="0" applyFont="1" applyFill="1" applyBorder="1" applyAlignment="1" applyProtection="1">
      <alignment vertical="center"/>
      <protection hidden="1"/>
    </xf>
    <xf numFmtId="0" fontId="25" fillId="3" borderId="0" xfId="0" applyFont="1" applyFill="1" applyAlignment="1" applyProtection="1">
      <alignment vertical="center"/>
      <protection hidden="1"/>
    </xf>
    <xf numFmtId="49" fontId="11" fillId="4" borderId="10" xfId="0" applyNumberFormat="1" applyFont="1" applyFill="1" applyBorder="1" applyAlignment="1" applyProtection="1">
      <alignment horizontal="center" wrapText="1"/>
      <protection hidden="1"/>
    </xf>
    <xf numFmtId="0" fontId="20" fillId="4" borderId="10" xfId="0" quotePrefix="1" applyFont="1" applyFill="1" applyBorder="1" applyAlignment="1" applyProtection="1">
      <alignment horizontal="left" wrapText="1"/>
      <protection hidden="1"/>
    </xf>
    <xf numFmtId="0" fontId="11" fillId="3" borderId="7" xfId="0" applyFont="1" applyFill="1" applyBorder="1" applyProtection="1">
      <protection hidden="1"/>
    </xf>
    <xf numFmtId="49" fontId="20" fillId="2" borderId="8" xfId="0" applyNumberFormat="1" applyFont="1" applyFill="1" applyBorder="1" applyAlignment="1" applyProtection="1">
      <alignment horizontal="left"/>
      <protection hidden="1"/>
    </xf>
    <xf numFmtId="0" fontId="11" fillId="2" borderId="10" xfId="0" applyFont="1" applyFill="1" applyBorder="1" applyAlignment="1" applyProtection="1">
      <alignment horizontal="left"/>
      <protection hidden="1"/>
    </xf>
    <xf numFmtId="49" fontId="20" fillId="2" borderId="10" xfId="0" applyNumberFormat="1" applyFont="1" applyFill="1" applyBorder="1" applyAlignment="1" applyProtection="1">
      <alignment horizontal="center"/>
      <protection hidden="1"/>
    </xf>
    <xf numFmtId="49" fontId="20" fillId="2" borderId="5" xfId="0" applyNumberFormat="1" applyFont="1" applyFill="1" applyBorder="1" applyAlignment="1" applyProtection="1">
      <alignment horizontal="left"/>
      <protection hidden="1"/>
    </xf>
    <xf numFmtId="0" fontId="20" fillId="2" borderId="6" xfId="0" applyFont="1" applyFill="1" applyBorder="1" applyAlignment="1" applyProtection="1">
      <alignment horizontal="left" wrapText="1"/>
      <protection hidden="1"/>
    </xf>
    <xf numFmtId="49" fontId="20" fillId="2" borderId="6" xfId="0" applyNumberFormat="1" applyFont="1" applyFill="1" applyBorder="1" applyAlignment="1" applyProtection="1">
      <alignment horizontal="center"/>
      <protection hidden="1"/>
    </xf>
    <xf numFmtId="3" fontId="20" fillId="2" borderId="5" xfId="0" applyNumberFormat="1" applyFont="1" applyFill="1" applyBorder="1" applyAlignment="1" applyProtection="1">
      <alignment horizontal="center"/>
      <protection hidden="1"/>
    </xf>
    <xf numFmtId="164" fontId="20" fillId="2" borderId="5" xfId="0" applyNumberFormat="1" applyFont="1" applyFill="1" applyBorder="1" applyAlignment="1" applyProtection="1">
      <alignment horizontal="center"/>
      <protection hidden="1"/>
    </xf>
    <xf numFmtId="3" fontId="26" fillId="4" borderId="0" xfId="0" applyNumberFormat="1" applyFont="1" applyFill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8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3" fontId="3" fillId="8" borderId="18" xfId="0" applyNumberFormat="1" applyFont="1" applyFill="1" applyBorder="1" applyAlignment="1" applyProtection="1">
      <protection hidden="1"/>
    </xf>
    <xf numFmtId="3" fontId="3" fillId="8" borderId="1" xfId="0" applyNumberFormat="1" applyFont="1" applyFill="1" applyBorder="1" applyAlignment="1" applyProtection="1">
      <alignment horizontal="left" wrapText="1"/>
      <protection hidden="1"/>
    </xf>
    <xf numFmtId="3" fontId="3" fillId="8" borderId="18" xfId="0" applyNumberFormat="1" applyFont="1" applyFill="1" applyBorder="1" applyAlignment="1" applyProtection="1">
      <alignment horizontal="left" wrapText="1"/>
      <protection hidden="1"/>
    </xf>
    <xf numFmtId="3" fontId="3" fillId="8" borderId="5" xfId="0" applyNumberFormat="1" applyFont="1" applyFill="1" applyBorder="1" applyAlignment="1" applyProtection="1">
      <alignment horizontal="left"/>
      <protection hidden="1"/>
    </xf>
    <xf numFmtId="3" fontId="3" fillId="8" borderId="5" xfId="0" applyNumberFormat="1" applyFont="1" applyFill="1" applyBorder="1" applyAlignment="1" applyProtection="1">
      <alignment horizontal="left" wrapText="1"/>
      <protection hidden="1"/>
    </xf>
    <xf numFmtId="3" fontId="3" fillId="8" borderId="5" xfId="0" applyNumberFormat="1" applyFont="1" applyFill="1" applyBorder="1" applyAlignment="1" applyProtection="1">
      <protection hidden="1"/>
    </xf>
    <xf numFmtId="3" fontId="3" fillId="4" borderId="18" xfId="0" applyNumberFormat="1" applyFont="1" applyFill="1" applyBorder="1" applyAlignment="1" applyProtection="1">
      <alignment vertical="center"/>
      <protection hidden="1"/>
    </xf>
    <xf numFmtId="0" fontId="3" fillId="2" borderId="22" xfId="0" applyFont="1" applyFill="1" applyBorder="1" applyAlignment="1" applyProtection="1">
      <alignment horizontal="left" wrapText="1"/>
      <protection hidden="1"/>
    </xf>
    <xf numFmtId="0" fontId="3" fillId="2" borderId="10" xfId="0" applyFont="1" applyFill="1" applyBorder="1" applyAlignment="1" applyProtection="1">
      <alignment horizontal="left" wrapText="1"/>
      <protection hidden="1"/>
    </xf>
    <xf numFmtId="0" fontId="7" fillId="0" borderId="0" xfId="0" applyFont="1" applyFill="1" applyBorder="1" applyProtection="1">
      <protection hidden="1"/>
    </xf>
    <xf numFmtId="3" fontId="3" fillId="4" borderId="10" xfId="0" applyNumberFormat="1" applyFont="1" applyFill="1" applyBorder="1" applyAlignment="1" applyProtection="1">
      <alignment vertical="center"/>
      <protection hidden="1"/>
    </xf>
    <xf numFmtId="3" fontId="3" fillId="4" borderId="8" xfId="0" applyNumberFormat="1" applyFont="1" applyFill="1" applyBorder="1" applyProtection="1">
      <protection hidden="1"/>
    </xf>
    <xf numFmtId="3" fontId="3" fillId="4" borderId="5" xfId="0" applyNumberFormat="1" applyFont="1" applyFill="1" applyBorder="1" applyAlignment="1" applyProtection="1">
      <alignment vertical="center"/>
      <protection hidden="1"/>
    </xf>
    <xf numFmtId="0" fontId="3" fillId="4" borderId="23" xfId="0" applyFont="1" applyFill="1" applyBorder="1" applyAlignment="1" applyProtection="1">
      <alignment horizontal="left"/>
      <protection hidden="1"/>
    </xf>
    <xf numFmtId="0" fontId="3" fillId="2" borderId="6" xfId="0" applyFont="1" applyFill="1" applyBorder="1" applyAlignment="1" applyProtection="1">
      <alignment horizontal="left" wrapText="1"/>
      <protection hidden="1"/>
    </xf>
    <xf numFmtId="3" fontId="3" fillId="4" borderId="5" xfId="0" applyNumberFormat="1" applyFont="1" applyFill="1" applyBorder="1" applyProtection="1">
      <protection hidden="1"/>
    </xf>
    <xf numFmtId="49" fontId="7" fillId="2" borderId="8" xfId="0" applyNumberFormat="1" applyFont="1" applyFill="1" applyBorder="1" applyAlignment="1" applyProtection="1">
      <alignment horizontal="left"/>
      <protection hidden="1"/>
    </xf>
    <xf numFmtId="0" fontId="7" fillId="2" borderId="23" xfId="0" applyFont="1" applyFill="1" applyBorder="1" applyAlignment="1" applyProtection="1">
      <alignment horizontal="left"/>
      <protection hidden="1"/>
    </xf>
    <xf numFmtId="49" fontId="7" fillId="2" borderId="6" xfId="0" applyNumberFormat="1" applyFont="1" applyFill="1" applyBorder="1" applyAlignment="1" applyProtection="1">
      <alignment horizontal="center"/>
      <protection hidden="1"/>
    </xf>
    <xf numFmtId="0" fontId="3" fillId="2" borderId="5" xfId="0" applyFont="1" applyFill="1" applyBorder="1" applyProtection="1">
      <protection hidden="1"/>
    </xf>
    <xf numFmtId="0" fontId="3" fillId="2" borderId="23" xfId="0" applyFont="1" applyFill="1" applyBorder="1" applyProtection="1">
      <protection hidden="1"/>
    </xf>
    <xf numFmtId="0" fontId="3" fillId="0" borderId="7" xfId="0" applyFont="1" applyFill="1" applyBorder="1" applyProtection="1">
      <protection hidden="1"/>
    </xf>
    <xf numFmtId="49" fontId="1" fillId="2" borderId="23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18" xfId="0" applyFont="1" applyFill="1" applyBorder="1" applyAlignment="1" applyProtection="1">
      <alignment horizontal="center" vertical="center" wrapText="1"/>
      <protection hidden="1"/>
    </xf>
    <xf numFmtId="1" fontId="1" fillId="0" borderId="18" xfId="0" applyNumberFormat="1" applyFont="1" applyFill="1" applyBorder="1" applyAlignment="1" applyProtection="1">
      <alignment horizontal="center" vertical="center" wrapText="1"/>
      <protection hidden="1"/>
    </xf>
    <xf numFmtId="1" fontId="1" fillId="2" borderId="18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1" fontId="1" fillId="3" borderId="2" xfId="0" applyNumberFormat="1" applyFont="1" applyFill="1" applyBorder="1" applyAlignment="1" applyProtection="1">
      <alignment vertical="center" wrapText="1"/>
      <protection hidden="1"/>
    </xf>
    <xf numFmtId="1" fontId="1" fillId="3" borderId="3" xfId="0" applyNumberFormat="1" applyFont="1" applyFill="1" applyBorder="1" applyAlignment="1" applyProtection="1">
      <alignment vertical="center" wrapText="1"/>
      <protection hidden="1"/>
    </xf>
    <xf numFmtId="1" fontId="1" fillId="3" borderId="2" xfId="0" applyNumberFormat="1" applyFont="1" applyFill="1" applyBorder="1" applyAlignment="1" applyProtection="1">
      <alignment horizontal="center" vertical="center" wrapText="1"/>
      <protection hidden="1"/>
    </xf>
    <xf numFmtId="1" fontId="1" fillId="3" borderId="3" xfId="0" applyNumberFormat="1" applyFont="1" applyFill="1" applyBorder="1" applyAlignment="1" applyProtection="1">
      <alignment horizontal="center" vertical="center" wrapText="1"/>
      <protection hidden="1"/>
    </xf>
    <xf numFmtId="1" fontId="1" fillId="3" borderId="4" xfId="0" applyNumberFormat="1" applyFont="1" applyFill="1" applyBorder="1" applyAlignment="1" applyProtection="1">
      <alignment horizontal="center" vertical="center" wrapText="1"/>
      <protection hidden="1"/>
    </xf>
    <xf numFmtId="49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49" fontId="7" fillId="0" borderId="6" xfId="0" applyNumberFormat="1" applyFont="1" applyFill="1" applyBorder="1" applyAlignment="1" applyProtection="1">
      <alignment horizontal="center" vertical="center" wrapText="1"/>
      <protection hidden="1"/>
    </xf>
    <xf numFmtId="1" fontId="7" fillId="0" borderId="5" xfId="0" applyNumberFormat="1" applyFont="1" applyFill="1" applyBorder="1" applyAlignment="1" applyProtection="1">
      <alignment horizontal="center" vertical="center" wrapText="1"/>
      <protection hidden="1"/>
    </xf>
    <xf numFmtId="1" fontId="7" fillId="0" borderId="6" xfId="0" applyNumberFormat="1" applyFont="1" applyFill="1" applyBorder="1" applyAlignment="1" applyProtection="1">
      <alignment horizontal="center" vertical="center" wrapText="1"/>
      <protection hidden="1"/>
    </xf>
    <xf numFmtId="3" fontId="1" fillId="18" borderId="18" xfId="0" applyNumberFormat="1" applyFont="1" applyFill="1" applyBorder="1" applyAlignment="1" applyProtection="1">
      <protection hidden="1"/>
    </xf>
    <xf numFmtId="3" fontId="1" fillId="18" borderId="1" xfId="0" applyNumberFormat="1" applyFont="1" applyFill="1" applyBorder="1" applyAlignment="1" applyProtection="1">
      <alignment horizontal="left" wrapText="1"/>
      <protection hidden="1"/>
    </xf>
    <xf numFmtId="3" fontId="3" fillId="18" borderId="18" xfId="0" applyNumberFormat="1" applyFont="1" applyFill="1" applyBorder="1" applyAlignment="1" applyProtection="1">
      <alignment horizontal="left" wrapText="1"/>
      <protection hidden="1"/>
    </xf>
    <xf numFmtId="3" fontId="3" fillId="18" borderId="18" xfId="0" applyNumberFormat="1" applyFont="1" applyFill="1" applyBorder="1" applyAlignment="1" applyProtection="1">
      <protection hidden="1"/>
    </xf>
    <xf numFmtId="3" fontId="3" fillId="19" borderId="18" xfId="0" applyNumberFormat="1" applyFont="1" applyFill="1" applyBorder="1" applyAlignment="1" applyProtection="1">
      <protection hidden="1"/>
    </xf>
    <xf numFmtId="0" fontId="3" fillId="15" borderId="0" xfId="0" applyFont="1" applyFill="1" applyBorder="1" applyProtection="1">
      <protection hidden="1"/>
    </xf>
    <xf numFmtId="0" fontId="3" fillId="15" borderId="0" xfId="0" applyFont="1" applyFill="1" applyProtection="1">
      <protection hidden="1"/>
    </xf>
    <xf numFmtId="3" fontId="1" fillId="18" borderId="23" xfId="0" applyNumberFormat="1" applyFont="1" applyFill="1" applyBorder="1" applyAlignment="1" applyProtection="1">
      <alignment horizontal="center"/>
      <protection hidden="1"/>
    </xf>
    <xf numFmtId="3" fontId="3" fillId="18" borderId="5" xfId="0" applyNumberFormat="1" applyFont="1" applyFill="1" applyBorder="1" applyAlignment="1" applyProtection="1">
      <alignment horizontal="left" wrapText="1"/>
      <protection hidden="1"/>
    </xf>
    <xf numFmtId="164" fontId="3" fillId="18" borderId="5" xfId="0" applyNumberFormat="1" applyFont="1" applyFill="1" applyBorder="1" applyAlignment="1" applyProtection="1">
      <protection hidden="1"/>
    </xf>
    <xf numFmtId="164" fontId="1" fillId="18" borderId="5" xfId="0" applyNumberFormat="1" applyFont="1" applyFill="1" applyBorder="1" applyAlignment="1" applyProtection="1">
      <protection hidden="1"/>
    </xf>
    <xf numFmtId="164" fontId="3" fillId="19" borderId="5" xfId="0" applyNumberFormat="1" applyFont="1" applyFill="1" applyBorder="1" applyAlignment="1" applyProtection="1">
      <protection hidden="1"/>
    </xf>
    <xf numFmtId="164" fontId="3" fillId="15" borderId="0" xfId="0" applyNumberFormat="1" applyFont="1" applyFill="1" applyBorder="1" applyProtection="1">
      <protection hidden="1"/>
    </xf>
    <xf numFmtId="0" fontId="3" fillId="15" borderId="7" xfId="0" applyFont="1" applyFill="1" applyBorder="1" applyProtection="1">
      <protection hidden="1"/>
    </xf>
    <xf numFmtId="3" fontId="1" fillId="3" borderId="18" xfId="0" applyNumberFormat="1" applyFont="1" applyFill="1" applyBorder="1" applyAlignment="1" applyProtection="1">
      <alignment horizontal="center" vertical="center"/>
      <protection hidden="1"/>
    </xf>
    <xf numFmtId="3" fontId="1" fillId="3" borderId="9" xfId="0" quotePrefix="1" applyNumberFormat="1" applyFont="1" applyFill="1" applyBorder="1" applyAlignment="1" applyProtection="1">
      <alignment vertical="center"/>
      <protection hidden="1"/>
    </xf>
    <xf numFmtId="3" fontId="1" fillId="3" borderId="22" xfId="0" applyNumberFormat="1" applyFont="1" applyFill="1" applyBorder="1" applyAlignment="1" applyProtection="1">
      <alignment vertical="center"/>
      <protection hidden="1"/>
    </xf>
    <xf numFmtId="3" fontId="3" fillId="3" borderId="10" xfId="0" applyNumberFormat="1" applyFont="1" applyFill="1" applyBorder="1" applyAlignment="1" applyProtection="1">
      <alignment vertical="center"/>
      <protection hidden="1"/>
    </xf>
    <xf numFmtId="164" fontId="3" fillId="3" borderId="8" xfId="0" applyNumberFormat="1" applyFont="1" applyFill="1" applyBorder="1" applyAlignment="1" applyProtection="1">
      <alignment vertical="center"/>
      <protection hidden="1"/>
    </xf>
    <xf numFmtId="164" fontId="1" fillId="4" borderId="18" xfId="0" applyNumberFormat="1" applyFont="1" applyFill="1" applyBorder="1" applyAlignment="1" applyProtection="1">
      <alignment vertical="center"/>
      <protection hidden="1"/>
    </xf>
    <xf numFmtId="164" fontId="1" fillId="3" borderId="18" xfId="0" applyNumberFormat="1" applyFont="1" applyFill="1" applyBorder="1" applyAlignment="1" applyProtection="1">
      <alignment vertical="center"/>
      <protection hidden="1"/>
    </xf>
    <xf numFmtId="164" fontId="3" fillId="3" borderId="0" xfId="0" applyNumberFormat="1" applyFont="1" applyFill="1" applyBorder="1" applyProtection="1">
      <protection hidden="1"/>
    </xf>
    <xf numFmtId="3" fontId="1" fillId="3" borderId="5" xfId="0" applyNumberFormat="1" applyFont="1" applyFill="1" applyBorder="1" applyAlignment="1" applyProtection="1">
      <alignment horizontal="center" vertical="center"/>
      <protection hidden="1"/>
    </xf>
    <xf numFmtId="3" fontId="1" fillId="3" borderId="23" xfId="0" quotePrefix="1" applyNumberFormat="1" applyFont="1" applyFill="1" applyBorder="1" applyAlignment="1" applyProtection="1">
      <alignment vertical="center"/>
      <protection hidden="1"/>
    </xf>
    <xf numFmtId="3" fontId="1" fillId="3" borderId="6" xfId="0" applyNumberFormat="1" applyFont="1" applyFill="1" applyBorder="1" applyProtection="1">
      <protection hidden="1"/>
    </xf>
    <xf numFmtId="3" fontId="3" fillId="3" borderId="6" xfId="0" applyNumberFormat="1" applyFont="1" applyFill="1" applyBorder="1" applyProtection="1">
      <protection hidden="1"/>
    </xf>
    <xf numFmtId="164" fontId="3" fillId="3" borderId="5" xfId="0" applyNumberFormat="1" applyFont="1" applyFill="1" applyBorder="1" applyProtection="1">
      <protection hidden="1"/>
    </xf>
    <xf numFmtId="3" fontId="3" fillId="3" borderId="5" xfId="0" applyNumberFormat="1" applyFont="1" applyFill="1" applyBorder="1" applyProtection="1">
      <protection hidden="1"/>
    </xf>
    <xf numFmtId="164" fontId="1" fillId="4" borderId="5" xfId="0" applyNumberFormat="1" applyFont="1" applyFill="1" applyBorder="1" applyAlignment="1" applyProtection="1">
      <alignment vertical="center"/>
      <protection hidden="1"/>
    </xf>
    <xf numFmtId="164" fontId="1" fillId="3" borderId="5" xfId="0" applyNumberFormat="1" applyFont="1" applyFill="1" applyBorder="1" applyAlignment="1" applyProtection="1">
      <alignment vertical="center"/>
      <protection hidden="1"/>
    </xf>
    <xf numFmtId="49" fontId="7" fillId="0" borderId="0" xfId="0" applyNumberFormat="1" applyFont="1" applyAlignment="1" applyProtection="1">
      <alignment horizontal="right"/>
      <protection hidden="1"/>
    </xf>
    <xf numFmtId="0" fontId="7" fillId="0" borderId="0" xfId="0" applyFont="1" applyAlignment="1" applyProtection="1">
      <alignment horizontal="left"/>
      <protection hidden="1"/>
    </xf>
    <xf numFmtId="3" fontId="27" fillId="0" borderId="0" xfId="0" applyNumberFormat="1" applyFont="1" applyProtection="1">
      <protection hidden="1"/>
    </xf>
    <xf numFmtId="3" fontId="27" fillId="2" borderId="0" xfId="0" applyNumberFormat="1" applyFont="1" applyFill="1" applyProtection="1"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3" fillId="0" borderId="0" xfId="0" applyFont="1" applyFill="1" applyAlignment="1" applyProtection="1">
      <alignment horizontal="left"/>
      <protection hidden="1"/>
    </xf>
    <xf numFmtId="0" fontId="3" fillId="4" borderId="0" xfId="0" applyFont="1" applyFill="1" applyBorder="1" applyAlignment="1" applyProtection="1">
      <alignment horizontal="left"/>
      <protection hidden="1"/>
    </xf>
    <xf numFmtId="0" fontId="3" fillId="3" borderId="0" xfId="0" applyFont="1" applyFill="1" applyAlignment="1" applyProtection="1">
      <protection hidden="1"/>
    </xf>
    <xf numFmtId="3" fontId="3" fillId="3" borderId="0" xfId="0" applyNumberFormat="1" applyFont="1" applyFill="1" applyAlignment="1" applyProtection="1">
      <protection hidden="1"/>
    </xf>
    <xf numFmtId="0" fontId="3" fillId="4" borderId="0" xfId="0" applyFont="1" applyFill="1" applyAlignment="1" applyProtection="1">
      <protection hidden="1"/>
    </xf>
    <xf numFmtId="3" fontId="3" fillId="3" borderId="0" xfId="0" applyNumberFormat="1" applyFont="1" applyFill="1" applyAlignment="1" applyProtection="1">
      <alignment wrapText="1"/>
      <protection hidden="1"/>
    </xf>
    <xf numFmtId="49" fontId="9" fillId="0" borderId="0" xfId="0" applyNumberFormat="1" applyFont="1" applyFill="1" applyAlignment="1" applyProtection="1">
      <alignment horizontal="center"/>
      <protection hidden="1"/>
    </xf>
    <xf numFmtId="3" fontId="9" fillId="3" borderId="0" xfId="0" applyNumberFormat="1" applyFont="1" applyFill="1" applyAlignment="1" applyProtection="1">
      <protection hidden="1"/>
    </xf>
    <xf numFmtId="0" fontId="9" fillId="3" borderId="0" xfId="0" applyFont="1" applyFill="1" applyAlignment="1" applyProtection="1">
      <protection hidden="1"/>
    </xf>
    <xf numFmtId="0" fontId="9" fillId="2" borderId="0" xfId="0" applyFont="1" applyFill="1" applyProtection="1">
      <protection hidden="1"/>
    </xf>
    <xf numFmtId="0" fontId="9" fillId="0" borderId="24" xfId="1" applyFont="1" applyFill="1" applyBorder="1"/>
    <xf numFmtId="0" fontId="9" fillId="0" borderId="24" xfId="1" applyFont="1" applyFill="1" applyBorder="1" applyAlignment="1">
      <alignment horizontal="center"/>
    </xf>
    <xf numFmtId="0" fontId="29" fillId="0" borderId="24" xfId="1" applyFont="1" applyFill="1" applyBorder="1" applyAlignment="1">
      <alignment horizontal="center"/>
    </xf>
    <xf numFmtId="3" fontId="9" fillId="0" borderId="24" xfId="2" applyNumberFormat="1" applyFont="1" applyFill="1" applyBorder="1" applyAlignment="1">
      <alignment horizontal="center"/>
    </xf>
    <xf numFmtId="3" fontId="29" fillId="2" borderId="24" xfId="2" applyNumberFormat="1" applyFont="1" applyFill="1" applyBorder="1" applyAlignment="1">
      <alignment horizontal="center"/>
    </xf>
    <xf numFmtId="0" fontId="9" fillId="0" borderId="25" xfId="1" applyFont="1" applyFill="1" applyBorder="1" applyAlignment="1">
      <alignment horizontal="center" vertical="center" wrapText="1"/>
    </xf>
    <xf numFmtId="0" fontId="29" fillId="0" borderId="25" xfId="1" applyFont="1" applyFill="1" applyBorder="1" applyAlignment="1">
      <alignment horizontal="center" vertical="center" wrapText="1"/>
    </xf>
    <xf numFmtId="3" fontId="9" fillId="0" borderId="25" xfId="1" applyNumberFormat="1" applyFont="1" applyFill="1" applyBorder="1" applyAlignment="1">
      <alignment horizontal="center" vertical="center" wrapText="1"/>
    </xf>
    <xf numFmtId="3" fontId="29" fillId="2" borderId="25" xfId="1" applyNumberFormat="1" applyFont="1" applyFill="1" applyBorder="1" applyAlignment="1">
      <alignment horizontal="center" vertical="center" wrapText="1"/>
    </xf>
    <xf numFmtId="0" fontId="9" fillId="0" borderId="26" xfId="1" applyFont="1" applyFill="1" applyBorder="1" applyAlignment="1">
      <alignment horizontal="center" vertical="center" wrapText="1"/>
    </xf>
    <xf numFmtId="0" fontId="29" fillId="0" borderId="27" xfId="1" applyFont="1" applyFill="1" applyBorder="1" applyAlignment="1">
      <alignment horizontal="center" vertical="center" wrapText="1"/>
    </xf>
    <xf numFmtId="3" fontId="9" fillId="0" borderId="27" xfId="1" applyNumberFormat="1" applyFont="1" applyFill="1" applyBorder="1" applyAlignment="1">
      <alignment horizontal="center" vertical="center" wrapText="1"/>
    </xf>
    <xf numFmtId="3" fontId="29" fillId="2" borderId="27" xfId="1" applyNumberFormat="1" applyFont="1" applyFill="1" applyBorder="1" applyAlignment="1">
      <alignment horizontal="center" vertical="center" wrapText="1"/>
    </xf>
    <xf numFmtId="0" fontId="9" fillId="0" borderId="27" xfId="1" applyFont="1" applyFill="1" applyBorder="1" applyAlignment="1">
      <alignment horizontal="center" vertical="center" wrapText="1"/>
    </xf>
    <xf numFmtId="3" fontId="9" fillId="0" borderId="28" xfId="1" applyNumberFormat="1" applyFont="1" applyFill="1" applyBorder="1" applyAlignment="1">
      <alignment vertical="center" wrapText="1"/>
    </xf>
    <xf numFmtId="3" fontId="9" fillId="0" borderId="29" xfId="1" applyNumberFormat="1" applyFont="1" applyFill="1" applyBorder="1" applyAlignment="1">
      <alignment vertical="center" wrapText="1"/>
    </xf>
    <xf numFmtId="3" fontId="9" fillId="2" borderId="29" xfId="1" applyNumberFormat="1" applyFont="1" applyFill="1" applyBorder="1" applyAlignment="1">
      <alignment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0" borderId="30" xfId="1" applyFont="1" applyFill="1" applyBorder="1" applyAlignment="1">
      <alignment horizontal="center" vertical="center"/>
    </xf>
    <xf numFmtId="0" fontId="9" fillId="20" borderId="30" xfId="1" applyFont="1" applyFill="1" applyBorder="1" applyAlignment="1">
      <alignment vertical="center"/>
    </xf>
    <xf numFmtId="3" fontId="9" fillId="20" borderId="30" xfId="1" applyNumberFormat="1" applyFont="1" applyFill="1" applyBorder="1" applyAlignment="1">
      <alignment vertical="center"/>
    </xf>
    <xf numFmtId="3" fontId="9" fillId="2" borderId="30" xfId="1" applyNumberFormat="1" applyFont="1" applyFill="1" applyBorder="1" applyAlignment="1">
      <alignment vertical="center"/>
    </xf>
    <xf numFmtId="0" fontId="9" fillId="0" borderId="25" xfId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vertical="center"/>
    </xf>
    <xf numFmtId="3" fontId="9" fillId="0" borderId="25" xfId="1" applyNumberFormat="1" applyFont="1" applyFill="1" applyBorder="1" applyAlignment="1">
      <alignment vertical="center"/>
    </xf>
    <xf numFmtId="3" fontId="9" fillId="2" borderId="25" xfId="1" applyNumberFormat="1" applyFont="1" applyFill="1" applyBorder="1" applyAlignment="1">
      <alignment vertical="center"/>
    </xf>
    <xf numFmtId="0" fontId="9" fillId="13" borderId="30" xfId="1" applyFont="1" applyFill="1" applyBorder="1" applyAlignment="1">
      <alignment horizontal="center" vertical="center"/>
    </xf>
    <xf numFmtId="0" fontId="9" fillId="13" borderId="30" xfId="1" applyFont="1" applyFill="1" applyBorder="1" applyAlignment="1">
      <alignment vertical="center"/>
    </xf>
    <xf numFmtId="3" fontId="9" fillId="13" borderId="30" xfId="1" applyNumberFormat="1" applyFont="1" applyFill="1" applyBorder="1" applyAlignment="1">
      <alignment vertical="center"/>
    </xf>
    <xf numFmtId="164" fontId="9" fillId="20" borderId="30" xfId="1" applyNumberFormat="1" applyFont="1" applyFill="1" applyBorder="1" applyAlignment="1">
      <alignment vertical="center"/>
    </xf>
    <xf numFmtId="164" fontId="9" fillId="2" borderId="30" xfId="1" applyNumberFormat="1" applyFont="1" applyFill="1" applyBorder="1" applyAlignment="1">
      <alignment vertical="center"/>
    </xf>
    <xf numFmtId="164" fontId="9" fillId="0" borderId="25" xfId="1" applyNumberFormat="1" applyFont="1" applyFill="1" applyBorder="1" applyAlignment="1">
      <alignment vertical="center"/>
    </xf>
    <xf numFmtId="164" fontId="9" fillId="2" borderId="25" xfId="1" applyNumberFormat="1" applyFont="1" applyFill="1" applyBorder="1" applyAlignment="1">
      <alignment vertical="center"/>
    </xf>
    <xf numFmtId="0" fontId="9" fillId="21" borderId="25" xfId="1" applyFont="1" applyFill="1" applyBorder="1" applyAlignment="1">
      <alignment horizontal="center" vertical="center"/>
    </xf>
    <xf numFmtId="0" fontId="9" fillId="21" borderId="25" xfId="1" applyFont="1" applyFill="1" applyBorder="1" applyAlignment="1">
      <alignment vertical="center"/>
    </xf>
    <xf numFmtId="164" fontId="9" fillId="21" borderId="25" xfId="1" applyNumberFormat="1" applyFont="1" applyFill="1" applyBorder="1" applyAlignment="1">
      <alignment vertical="center"/>
    </xf>
    <xf numFmtId="0" fontId="9" fillId="0" borderId="25" xfId="1" quotePrefix="1" applyFont="1" applyFill="1" applyBorder="1" applyAlignment="1">
      <alignment vertical="center"/>
    </xf>
    <xf numFmtId="3" fontId="9" fillId="20" borderId="30" xfId="1" applyNumberFormat="1" applyFont="1" applyFill="1" applyBorder="1" applyAlignment="1">
      <alignment horizontal="center" vertical="center"/>
    </xf>
    <xf numFmtId="164" fontId="9" fillId="20" borderId="30" xfId="1" applyNumberFormat="1" applyFont="1" applyFill="1" applyBorder="1" applyAlignment="1">
      <alignment horizontal="right" vertical="center"/>
    </xf>
    <xf numFmtId="164" fontId="9" fillId="2" borderId="30" xfId="1" applyNumberFormat="1" applyFont="1" applyFill="1" applyBorder="1" applyAlignment="1">
      <alignment horizontal="right" vertical="center"/>
    </xf>
    <xf numFmtId="3" fontId="9" fillId="0" borderId="25" xfId="1" applyNumberFormat="1" applyFont="1" applyFill="1" applyBorder="1" applyAlignment="1">
      <alignment horizontal="right" vertical="center"/>
    </xf>
    <xf numFmtId="3" fontId="9" fillId="2" borderId="25" xfId="1" applyNumberFormat="1" applyFont="1" applyFill="1" applyBorder="1" applyAlignment="1">
      <alignment horizontal="right" vertical="center"/>
    </xf>
    <xf numFmtId="49" fontId="9" fillId="0" borderId="25" xfId="1" applyNumberFormat="1" applyFont="1" applyFill="1" applyBorder="1" applyAlignment="1">
      <alignment horizontal="center" vertical="center"/>
    </xf>
    <xf numFmtId="3" fontId="9" fillId="0" borderId="25" xfId="1" applyNumberFormat="1" applyFont="1" applyFill="1" applyBorder="1" applyAlignment="1">
      <alignment horizontal="center" vertical="center"/>
    </xf>
    <xf numFmtId="164" fontId="9" fillId="0" borderId="25" xfId="1" applyNumberFormat="1" applyFont="1" applyFill="1" applyBorder="1" applyAlignment="1">
      <alignment horizontal="right" vertical="center"/>
    </xf>
    <xf numFmtId="164" fontId="9" fillId="2" borderId="25" xfId="1" applyNumberFormat="1" applyFont="1" applyFill="1" applyBorder="1" applyAlignment="1">
      <alignment horizontal="right" vertical="center"/>
    </xf>
    <xf numFmtId="0" fontId="9" fillId="0" borderId="27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vertical="center"/>
    </xf>
    <xf numFmtId="3" fontId="9" fillId="0" borderId="27" xfId="1" applyNumberFormat="1" applyFont="1" applyFill="1" applyBorder="1" applyAlignment="1">
      <alignment vertical="center"/>
    </xf>
    <xf numFmtId="3" fontId="9" fillId="2" borderId="27" xfId="1" applyNumberFormat="1" applyFont="1" applyFill="1" applyBorder="1" applyAlignment="1">
      <alignment vertical="center"/>
    </xf>
    <xf numFmtId="49" fontId="31" fillId="0" borderId="0" xfId="0" applyNumberFormat="1" applyFont="1" applyAlignment="1" applyProtection="1">
      <alignment vertical="top"/>
      <protection hidden="1"/>
    </xf>
    <xf numFmtId="0" fontId="3" fillId="0" borderId="0" xfId="0" applyFont="1" applyAlignment="1" applyProtection="1">
      <alignment horizontal="left"/>
      <protection locked="0"/>
    </xf>
    <xf numFmtId="49" fontId="31" fillId="2" borderId="0" xfId="0" applyNumberFormat="1" applyFont="1" applyFill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locked="0"/>
    </xf>
  </cellXfs>
  <cellStyles count="11">
    <cellStyle name="Normalny" xfId="0" builtinId="0"/>
    <cellStyle name="Normalny 2" xfId="3"/>
    <cellStyle name="Normalny 2 2" xfId="4"/>
    <cellStyle name="Normalny 3" xfId="5"/>
    <cellStyle name="Normalny 3 2" xfId="6"/>
    <cellStyle name="Normalny 3_Osoby Prawne - ZBIORCZO (2)" xfId="7"/>
    <cellStyle name="Normalny 4" xfId="8"/>
    <cellStyle name="Normalny 4 2" xfId="1"/>
    <cellStyle name="Normalny 5" xfId="9"/>
    <cellStyle name="Normalny 6" xfId="10"/>
    <cellStyle name="Normalny_Plan Zasobu memoriał_2004" xfId="2"/>
  </cellStyles>
  <dxfs count="13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  <dxf>
      <font>
        <b val="0"/>
        <condense val="0"/>
        <extend val="0"/>
        <sz val="12"/>
      </font>
      <fill>
        <patternFill patternType="solid">
          <fgColor indexed="60"/>
          <bgColor indexed="10"/>
        </patternFill>
      </fill>
    </dxf>
    <dxf>
      <font>
        <b val="0"/>
        <condense val="0"/>
        <extend val="0"/>
        <sz val="12"/>
      </font>
      <fill>
        <patternFill patternType="solid">
          <fgColor indexed="25"/>
          <bgColor indexed="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158221</xdr:colOff>
      <xdr:row>1</xdr:row>
      <xdr:rowOff>191558</xdr:rowOff>
    </xdr:from>
    <xdr:to>
      <xdr:col>2</xdr:col>
      <xdr:colOff>780521</xdr:colOff>
      <xdr:row>3</xdr:row>
      <xdr:rowOff>124883</xdr:rowOff>
    </xdr:to>
    <xdr:sp macro="" textlink="" fLocksText="0">
      <xdr:nvSpPr>
        <xdr:cNvPr id="2" name="Text Box 9"/>
        <xdr:cNvSpPr txBox="1">
          <a:spLocks noChangeArrowheads="1"/>
        </xdr:cNvSpPr>
      </xdr:nvSpPr>
      <xdr:spPr bwMode="auto">
        <a:xfrm>
          <a:off x="767821" y="0"/>
          <a:ext cx="9395354" cy="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360" tIns="22680" rIns="0" bIns="22680" anchor="ctr"/>
        <a:lstStyle/>
        <a:p>
          <a:pPr algn="l" rtl="0">
            <a:defRPr sz="1000"/>
          </a:pPr>
          <a:r>
            <a:rPr lang="pl-PL" sz="18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853    Pozostałe zadania w zakresie polityki społecznej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zak/Documents/PFRON/PFRON/2017/zmiany%20w%20planie/01/01%20plan%20zmiany%20pod%20prel%20(ESZ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2016-20 PFC"/>
      <sheetName val="Pl 2014-17 PFC MF"/>
      <sheetName val="czysty"/>
      <sheetName val="Plan 2014-17 Wydatki"/>
      <sheetName val="BZ-zmiany (2)"/>
      <sheetName val="PFC D (2)"/>
      <sheetName val="PFC D kasowo"/>
      <sheetName val="Rozl. poż. og.-plan 2008-10"/>
      <sheetName val="Rozl.poż.pr.cel.-plan 2008-10"/>
    </sheetNames>
    <sheetDataSet>
      <sheetData sheetId="0">
        <row r="53">
          <cell r="D53">
            <v>43066000</v>
          </cell>
          <cell r="E53">
            <v>0</v>
          </cell>
          <cell r="F53">
            <v>43066000</v>
          </cell>
        </row>
        <row r="62">
          <cell r="D62">
            <v>2500000</v>
          </cell>
          <cell r="E62">
            <v>0</v>
          </cell>
          <cell r="F62">
            <v>2500000</v>
          </cell>
        </row>
        <row r="67">
          <cell r="E67" t="str">
            <v xml:space="preserve">Zmiany  </v>
          </cell>
          <cell r="F67" t="str">
            <v>Plan 
po zmianach 2017</v>
          </cell>
        </row>
        <row r="73">
          <cell r="D73">
            <v>305014000</v>
          </cell>
          <cell r="F73">
            <v>305014000</v>
          </cell>
        </row>
        <row r="76">
          <cell r="D76">
            <v>50490000</v>
          </cell>
          <cell r="F76">
            <v>50490000</v>
          </cell>
        </row>
        <row r="77">
          <cell r="D77">
            <v>40392000</v>
          </cell>
          <cell r="F77">
            <v>40392000</v>
          </cell>
        </row>
        <row r="78">
          <cell r="D78">
            <v>2200000</v>
          </cell>
          <cell r="F78">
            <v>2200000</v>
          </cell>
        </row>
        <row r="79">
          <cell r="D79">
            <v>-54993000</v>
          </cell>
          <cell r="F79">
            <v>-54993000</v>
          </cell>
        </row>
        <row r="80">
          <cell r="B80" t="str">
            <v>pozostałe</v>
          </cell>
          <cell r="D80">
            <v>-54993000</v>
          </cell>
          <cell r="F80">
            <v>-54993000</v>
          </cell>
        </row>
        <row r="81">
          <cell r="B81" t="str">
            <v xml:space="preserve">  - wymagalne</v>
          </cell>
          <cell r="D81">
            <v>0</v>
          </cell>
          <cell r="F81">
            <v>0</v>
          </cell>
        </row>
        <row r="83">
          <cell r="D83">
            <v>34751000</v>
          </cell>
          <cell r="F83">
            <v>34751000</v>
          </cell>
        </row>
        <row r="84">
          <cell r="D84">
            <v>27988000</v>
          </cell>
          <cell r="F84">
            <v>27988000</v>
          </cell>
        </row>
        <row r="85">
          <cell r="D85">
            <v>-2253000</v>
          </cell>
          <cell r="F85">
            <v>-2253000</v>
          </cell>
        </row>
        <row r="86">
          <cell r="D86">
            <v>0</v>
          </cell>
          <cell r="F86">
            <v>0</v>
          </cell>
        </row>
        <row r="87">
          <cell r="D87">
            <v>0</v>
          </cell>
          <cell r="F87">
            <v>0</v>
          </cell>
        </row>
        <row r="88">
          <cell r="D88">
            <v>0</v>
          </cell>
          <cell r="F88">
            <v>0</v>
          </cell>
        </row>
        <row r="89">
          <cell r="D89">
            <v>-2800000</v>
          </cell>
          <cell r="F89">
            <v>-2800000</v>
          </cell>
        </row>
        <row r="93">
          <cell r="D93">
            <v>747007000</v>
          </cell>
          <cell r="E93">
            <v>0</v>
          </cell>
          <cell r="F93">
            <v>747007000</v>
          </cell>
        </row>
        <row r="95">
          <cell r="D95">
            <v>28500000</v>
          </cell>
          <cell r="F95">
            <v>28500000</v>
          </cell>
        </row>
        <row r="96">
          <cell r="D96">
            <v>716860000</v>
          </cell>
          <cell r="F96">
            <v>716860000</v>
          </cell>
        </row>
        <row r="97">
          <cell r="D97">
            <v>339000</v>
          </cell>
          <cell r="F97">
            <v>339000</v>
          </cell>
        </row>
        <row r="98">
          <cell r="D98">
            <v>1308000</v>
          </cell>
          <cell r="F98">
            <v>1308000</v>
          </cell>
        </row>
        <row r="100">
          <cell r="D100">
            <v>9062000</v>
          </cell>
          <cell r="F100">
            <v>9062000</v>
          </cell>
        </row>
        <row r="102">
          <cell r="D102">
            <v>3749381000</v>
          </cell>
          <cell r="F102">
            <v>3749381000</v>
          </cell>
        </row>
        <row r="104">
          <cell r="D104">
            <v>1559000</v>
          </cell>
          <cell r="F104">
            <v>1559000</v>
          </cell>
        </row>
        <row r="106">
          <cell r="D106">
            <v>198133000</v>
          </cell>
          <cell r="E106">
            <v>0</v>
          </cell>
          <cell r="F106">
            <v>198133000</v>
          </cell>
        </row>
        <row r="107">
          <cell r="D107">
            <v>35000</v>
          </cell>
          <cell r="F107">
            <v>35000</v>
          </cell>
        </row>
        <row r="108">
          <cell r="B108" t="str">
            <v>- wpływy z tytułu grzywien i innych kar pieniężnych od osób fizycznych</v>
          </cell>
          <cell r="D108">
            <v>1000</v>
          </cell>
          <cell r="F108">
            <v>1000</v>
          </cell>
        </row>
        <row r="109">
          <cell r="B109" t="str">
            <v>- wpływy z tytułu grzywien i innych kar pieniężnych od osób prawnych i innych jednostek organizacyjnych</v>
          </cell>
          <cell r="F109">
            <v>0</v>
          </cell>
        </row>
        <row r="110">
          <cell r="D110">
            <v>68000</v>
          </cell>
          <cell r="F110">
            <v>68000</v>
          </cell>
        </row>
        <row r="111">
          <cell r="D111">
            <v>15000000</v>
          </cell>
          <cell r="F111">
            <v>15000000</v>
          </cell>
        </row>
        <row r="112">
          <cell r="D112">
            <v>40396000</v>
          </cell>
          <cell r="F112">
            <v>40396000</v>
          </cell>
        </row>
        <row r="113">
          <cell r="F113">
            <v>0</v>
          </cell>
        </row>
        <row r="114">
          <cell r="D114">
            <v>140096000</v>
          </cell>
          <cell r="F114">
            <v>140096000</v>
          </cell>
        </row>
        <row r="115">
          <cell r="D115">
            <v>2537000</v>
          </cell>
          <cell r="F115">
            <v>2537000</v>
          </cell>
        </row>
        <row r="127">
          <cell r="D127">
            <v>90000</v>
          </cell>
          <cell r="F127">
            <v>90000</v>
          </cell>
        </row>
        <row r="128">
          <cell r="D128">
            <v>2000000</v>
          </cell>
          <cell r="F128">
            <v>2000000</v>
          </cell>
        </row>
        <row r="129">
          <cell r="D129">
            <v>57000000</v>
          </cell>
          <cell r="F129">
            <v>57000000</v>
          </cell>
        </row>
        <row r="130">
          <cell r="D130">
            <v>1300000</v>
          </cell>
          <cell r="F130">
            <v>1300000</v>
          </cell>
        </row>
        <row r="131">
          <cell r="D131">
            <v>50000</v>
          </cell>
          <cell r="F131">
            <v>50000</v>
          </cell>
        </row>
        <row r="134">
          <cell r="F134">
            <v>0</v>
          </cell>
        </row>
        <row r="135">
          <cell r="F135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D148">
            <v>520000</v>
          </cell>
          <cell r="F148">
            <v>520000</v>
          </cell>
        </row>
        <row r="149">
          <cell r="D149">
            <v>79980000</v>
          </cell>
          <cell r="F149">
            <v>79980000</v>
          </cell>
        </row>
        <row r="150">
          <cell r="F150">
            <v>0</v>
          </cell>
        </row>
        <row r="151">
          <cell r="B151" t="str">
            <v>Program Wsparcia Centrów Sportu Niepełnosprawnych</v>
          </cell>
          <cell r="F151">
            <v>0</v>
          </cell>
        </row>
        <row r="152">
          <cell r="B152" t="str">
            <v>"Partnerstwo dla osób z niepełnosprawnościami"</v>
          </cell>
          <cell r="D152">
            <v>8000000</v>
          </cell>
          <cell r="F152">
            <v>8000000</v>
          </cell>
        </row>
        <row r="153">
          <cell r="D153">
            <v>10000000</v>
          </cell>
          <cell r="F153">
            <v>10000000</v>
          </cell>
        </row>
        <row r="159">
          <cell r="D159">
            <v>50000</v>
          </cell>
          <cell r="F159">
            <v>50000</v>
          </cell>
        </row>
        <row r="160">
          <cell r="D160">
            <v>97091000</v>
          </cell>
          <cell r="F160">
            <v>97091000</v>
          </cell>
        </row>
        <row r="161">
          <cell r="D161">
            <v>5859000</v>
          </cell>
          <cell r="F161">
            <v>5859000</v>
          </cell>
        </row>
        <row r="162">
          <cell r="D162">
            <v>0</v>
          </cell>
          <cell r="F162">
            <v>0</v>
          </cell>
        </row>
        <row r="163">
          <cell r="D163">
            <v>1000000</v>
          </cell>
          <cell r="F163">
            <v>1000000</v>
          </cell>
        </row>
        <row r="164">
          <cell r="D164">
            <v>2500000</v>
          </cell>
          <cell r="F164">
            <v>2500000</v>
          </cell>
        </row>
        <row r="165">
          <cell r="D165">
            <v>6200000</v>
          </cell>
          <cell r="F165">
            <v>6200000</v>
          </cell>
        </row>
        <row r="166">
          <cell r="D166">
            <v>3000000000</v>
          </cell>
          <cell r="F166">
            <v>3000000000</v>
          </cell>
        </row>
        <row r="167">
          <cell r="D167">
            <v>5000</v>
          </cell>
          <cell r="F167">
            <v>5000</v>
          </cell>
        </row>
        <row r="168">
          <cell r="D168">
            <v>1500000</v>
          </cell>
          <cell r="F168">
            <v>1500000</v>
          </cell>
        </row>
        <row r="169">
          <cell r="D169">
            <v>187800000</v>
          </cell>
          <cell r="F169">
            <v>187800000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D180">
            <v>1300000</v>
          </cell>
          <cell r="F180">
            <v>1300000</v>
          </cell>
        </row>
        <row r="181">
          <cell r="F181">
            <v>0</v>
          </cell>
        </row>
        <row r="182">
          <cell r="D182">
            <v>10000000</v>
          </cell>
          <cell r="F182">
            <v>10000000</v>
          </cell>
        </row>
        <row r="183">
          <cell r="F183">
            <v>0</v>
          </cell>
        </row>
        <row r="187">
          <cell r="D187">
            <v>2500000</v>
          </cell>
          <cell r="F187">
            <v>2500000</v>
          </cell>
        </row>
        <row r="202">
          <cell r="D202">
            <v>3831000</v>
          </cell>
          <cell r="F202">
            <v>3831000</v>
          </cell>
        </row>
        <row r="206">
          <cell r="D206">
            <v>2910000</v>
          </cell>
          <cell r="F206">
            <v>2910000</v>
          </cell>
        </row>
        <row r="207">
          <cell r="D207">
            <v>0</v>
          </cell>
          <cell r="F207">
            <v>0</v>
          </cell>
        </row>
        <row r="208">
          <cell r="B208" t="str">
            <v>Wynagrodzenia</v>
          </cell>
          <cell r="D208">
            <v>1151000</v>
          </cell>
          <cell r="F208">
            <v>1151000</v>
          </cell>
        </row>
        <row r="209">
          <cell r="D209">
            <v>28000</v>
          </cell>
          <cell r="F209">
            <v>28000</v>
          </cell>
        </row>
        <row r="210">
          <cell r="B210" t="str">
            <v>Składki na ubezpieczenia społeczne</v>
          </cell>
          <cell r="C210" t="str">
            <v>4117</v>
          </cell>
          <cell r="D210">
            <v>203000</v>
          </cell>
          <cell r="F210">
            <v>203000</v>
          </cell>
        </row>
        <row r="211">
          <cell r="B211" t="str">
            <v>Składki na Fundusz Pracy</v>
          </cell>
          <cell r="D211">
            <v>30000</v>
          </cell>
          <cell r="F211">
            <v>30000</v>
          </cell>
        </row>
        <row r="212">
          <cell r="B212" t="str">
            <v>Wynagrodzenia bezosobowe</v>
          </cell>
        </row>
        <row r="213">
          <cell r="B213" t="str">
            <v>Pozostałe</v>
          </cell>
        </row>
        <row r="214">
          <cell r="B214" t="str">
            <v xml:space="preserve">  - zakup usług</v>
          </cell>
          <cell r="D214">
            <v>447000</v>
          </cell>
          <cell r="E214">
            <v>0</v>
          </cell>
          <cell r="F214">
            <v>447000</v>
          </cell>
        </row>
        <row r="215">
          <cell r="B215" t="str">
            <v>- zakup materiałów i wyposażenia</v>
          </cell>
        </row>
        <row r="216">
          <cell r="D216">
            <v>21000</v>
          </cell>
          <cell r="F216">
            <v>21000</v>
          </cell>
        </row>
        <row r="217">
          <cell r="B217" t="str">
            <v>- zakup usług pozostałych</v>
          </cell>
          <cell r="D217">
            <v>426000</v>
          </cell>
          <cell r="F217">
            <v>426000</v>
          </cell>
        </row>
        <row r="218">
          <cell r="B218" t="str">
            <v>- zakup usług obejmujących tłumaczenia</v>
          </cell>
          <cell r="F218">
            <v>0</v>
          </cell>
        </row>
        <row r="219">
          <cell r="B219" t="str">
            <v>- czynsz</v>
          </cell>
          <cell r="F219">
            <v>0</v>
          </cell>
        </row>
        <row r="220">
          <cell r="B220" t="str">
            <v xml:space="preserve">  - pozostałe koszty</v>
          </cell>
          <cell r="D220">
            <v>0</v>
          </cell>
          <cell r="F220">
            <v>0</v>
          </cell>
        </row>
        <row r="221">
          <cell r="B221" t="str">
            <v>- podróże służbowe krajowe</v>
          </cell>
          <cell r="F221">
            <v>0</v>
          </cell>
        </row>
        <row r="222">
          <cell r="B222" t="str">
            <v>- podróże służbowe zagraniczne</v>
          </cell>
          <cell r="F222">
            <v>0</v>
          </cell>
        </row>
        <row r="223">
          <cell r="B223" t="str">
            <v>- amortyzacja majątku trwałego</v>
          </cell>
          <cell r="F223">
            <v>0</v>
          </cell>
        </row>
        <row r="224">
          <cell r="B224" t="str">
            <v>Wydatki inwestycyjne (ue)</v>
          </cell>
          <cell r="C224" t="str">
            <v>6117</v>
          </cell>
          <cell r="D224">
            <v>7203000</v>
          </cell>
          <cell r="F224">
            <v>7203000</v>
          </cell>
        </row>
        <row r="225">
          <cell r="B225" t="str">
            <v>Zakupy inwestycyjne (ue)</v>
          </cell>
          <cell r="F225">
            <v>0</v>
          </cell>
        </row>
        <row r="226">
          <cell r="B226" t="str">
            <v>Dotacje inwestycyjne</v>
          </cell>
          <cell r="D226">
            <v>0</v>
          </cell>
          <cell r="F226">
            <v>0</v>
          </cell>
        </row>
        <row r="227">
          <cell r="B227" t="str">
            <v>-dla sektora finansów publicznych</v>
          </cell>
          <cell r="F227">
            <v>0</v>
          </cell>
        </row>
        <row r="228">
          <cell r="B228" t="str">
            <v>-dla jednostek niezaliczanych do sektora finansów publicznych</v>
          </cell>
          <cell r="F228">
            <v>0</v>
          </cell>
        </row>
        <row r="231">
          <cell r="D231">
            <v>58465000</v>
          </cell>
          <cell r="E231">
            <v>0</v>
          </cell>
          <cell r="F231">
            <v>58465000</v>
          </cell>
        </row>
        <row r="232">
          <cell r="D232">
            <v>58258000</v>
          </cell>
          <cell r="F232">
            <v>58258000</v>
          </cell>
        </row>
        <row r="234">
          <cell r="D234">
            <v>971000</v>
          </cell>
          <cell r="F234">
            <v>971000</v>
          </cell>
        </row>
        <row r="235">
          <cell r="D235">
            <v>965000</v>
          </cell>
          <cell r="F235">
            <v>965000</v>
          </cell>
        </row>
        <row r="237">
          <cell r="D237">
            <v>11413000</v>
          </cell>
          <cell r="E237">
            <v>0</v>
          </cell>
          <cell r="F237">
            <v>11413000</v>
          </cell>
        </row>
        <row r="238">
          <cell r="D238">
            <v>11375000</v>
          </cell>
          <cell r="F238">
            <v>11375000</v>
          </cell>
        </row>
        <row r="240">
          <cell r="D240">
            <v>1586000</v>
          </cell>
          <cell r="E240">
            <v>0</v>
          </cell>
          <cell r="F240">
            <v>1586000</v>
          </cell>
        </row>
        <row r="241">
          <cell r="D241">
            <v>1579000</v>
          </cell>
          <cell r="F241">
            <v>1579000</v>
          </cell>
        </row>
        <row r="243">
          <cell r="B243" t="str">
            <v>Pozostałe</v>
          </cell>
        </row>
        <row r="246">
          <cell r="D246">
            <v>42619000</v>
          </cell>
          <cell r="E246">
            <v>0</v>
          </cell>
          <cell r="F246">
            <v>42619000</v>
          </cell>
        </row>
        <row r="248">
          <cell r="D248">
            <v>81000</v>
          </cell>
          <cell r="E248">
            <v>0</v>
          </cell>
          <cell r="F248">
            <v>81000</v>
          </cell>
        </row>
        <row r="249">
          <cell r="D249">
            <v>4445000</v>
          </cell>
          <cell r="F249">
            <v>4445000</v>
          </cell>
        </row>
        <row r="251">
          <cell r="B251" t="str">
            <v>- nagrody konkursowe</v>
          </cell>
          <cell r="E251">
            <v>30000</v>
          </cell>
          <cell r="F251">
            <v>30000</v>
          </cell>
        </row>
        <row r="252">
          <cell r="D252">
            <v>1643000</v>
          </cell>
          <cell r="F252">
            <v>1643000</v>
          </cell>
        </row>
        <row r="253">
          <cell r="D253">
            <v>1987000</v>
          </cell>
          <cell r="F253">
            <v>1987000</v>
          </cell>
        </row>
        <row r="254">
          <cell r="D254">
            <v>881000</v>
          </cell>
          <cell r="F254">
            <v>881000</v>
          </cell>
        </row>
        <row r="255">
          <cell r="B255" t="str">
            <v>- pozostałe usługi obce</v>
          </cell>
          <cell r="D255">
            <v>23474000</v>
          </cell>
          <cell r="E255">
            <v>24000</v>
          </cell>
          <cell r="F255">
            <v>23498000</v>
          </cell>
        </row>
        <row r="256">
          <cell r="B256" t="str">
            <v>- pozostałe usługi obce ue</v>
          </cell>
          <cell r="D256">
            <v>77000</v>
          </cell>
          <cell r="F256">
            <v>77000</v>
          </cell>
        </row>
        <row r="257">
          <cell r="F257">
            <v>0</v>
          </cell>
        </row>
        <row r="258">
          <cell r="B258" t="str">
            <v>- opłaty z tytułu zakupu usług telekomunikacyjnych (od 01.01.2015)</v>
          </cell>
          <cell r="D258">
            <v>2750000</v>
          </cell>
          <cell r="F258">
            <v>2750000</v>
          </cell>
        </row>
        <row r="259">
          <cell r="D259">
            <v>29500</v>
          </cell>
          <cell r="E259">
            <v>70500</v>
          </cell>
          <cell r="F259">
            <v>100000</v>
          </cell>
        </row>
        <row r="260">
          <cell r="B260" t="str">
            <v>- zakup usług obejmujących wykonanie ekspertyz, analiz i opinii</v>
          </cell>
          <cell r="D260">
            <v>614500</v>
          </cell>
          <cell r="E260">
            <v>-124500</v>
          </cell>
          <cell r="F260">
            <v>490000</v>
          </cell>
        </row>
        <row r="261">
          <cell r="D261">
            <v>6714000</v>
          </cell>
          <cell r="F261">
            <v>6714000</v>
          </cell>
        </row>
        <row r="262">
          <cell r="D262">
            <v>33691000</v>
          </cell>
          <cell r="E262">
            <v>0</v>
          </cell>
          <cell r="F262">
            <v>33691000</v>
          </cell>
        </row>
        <row r="263">
          <cell r="D263">
            <v>15228000</v>
          </cell>
          <cell r="E263">
            <v>0</v>
          </cell>
          <cell r="F263">
            <v>15228000</v>
          </cell>
        </row>
        <row r="264">
          <cell r="D264">
            <v>1700000</v>
          </cell>
          <cell r="E264">
            <v>-20000</v>
          </cell>
          <cell r="F264">
            <v>1680000</v>
          </cell>
        </row>
        <row r="265">
          <cell r="D265">
            <v>80000</v>
          </cell>
          <cell r="F265">
            <v>80000</v>
          </cell>
        </row>
        <row r="266">
          <cell r="D266">
            <v>3544000</v>
          </cell>
          <cell r="F266">
            <v>3544000</v>
          </cell>
        </row>
        <row r="267">
          <cell r="D267">
            <v>1112000</v>
          </cell>
          <cell r="F267">
            <v>1112000</v>
          </cell>
        </row>
        <row r="268">
          <cell r="D268">
            <v>61000</v>
          </cell>
          <cell r="F268">
            <v>61000</v>
          </cell>
        </row>
        <row r="269">
          <cell r="F269">
            <v>0</v>
          </cell>
        </row>
        <row r="270">
          <cell r="D270">
            <v>2000</v>
          </cell>
          <cell r="F270">
            <v>2000</v>
          </cell>
        </row>
        <row r="271">
          <cell r="D271">
            <v>46000</v>
          </cell>
          <cell r="F271">
            <v>46000</v>
          </cell>
        </row>
        <row r="272">
          <cell r="D272">
            <v>14000</v>
          </cell>
          <cell r="E272">
            <v>20000</v>
          </cell>
          <cell r="F272">
            <v>34000</v>
          </cell>
        </row>
        <row r="273">
          <cell r="F273">
            <v>0</v>
          </cell>
        </row>
        <row r="274">
          <cell r="D274">
            <v>518000</v>
          </cell>
          <cell r="F274">
            <v>518000</v>
          </cell>
        </row>
        <row r="278">
          <cell r="D278">
            <v>1000</v>
          </cell>
          <cell r="F278">
            <v>1000</v>
          </cell>
        </row>
        <row r="279">
          <cell r="B279" t="str">
            <v>- szkolenia</v>
          </cell>
          <cell r="D279">
            <v>1989000</v>
          </cell>
          <cell r="F279">
            <v>1989000</v>
          </cell>
        </row>
        <row r="280">
          <cell r="D280">
            <v>18463000</v>
          </cell>
          <cell r="F280">
            <v>18463000</v>
          </cell>
        </row>
        <row r="281">
          <cell r="D281">
            <v>174000000</v>
          </cell>
          <cell r="F281">
            <v>174000000</v>
          </cell>
        </row>
        <row r="287">
          <cell r="D287">
            <v>14990000</v>
          </cell>
          <cell r="F287">
            <v>14990000</v>
          </cell>
        </row>
        <row r="288">
          <cell r="D288">
            <v>1308000</v>
          </cell>
          <cell r="F288">
            <v>1308000</v>
          </cell>
        </row>
        <row r="289">
          <cell r="D289">
            <v>27996000</v>
          </cell>
          <cell r="E289">
            <v>0</v>
          </cell>
          <cell r="F289">
            <v>27996000</v>
          </cell>
        </row>
        <row r="290">
          <cell r="D290">
            <v>27996000</v>
          </cell>
          <cell r="F290">
            <v>27996000</v>
          </cell>
        </row>
        <row r="295">
          <cell r="D295">
            <v>45500000</v>
          </cell>
          <cell r="F295">
            <v>45500000</v>
          </cell>
        </row>
        <row r="296">
          <cell r="D296">
            <v>450000</v>
          </cell>
          <cell r="F296">
            <v>450000</v>
          </cell>
        </row>
        <row r="297">
          <cell r="D297">
            <v>100000</v>
          </cell>
          <cell r="F297">
            <v>100000</v>
          </cell>
        </row>
        <row r="306">
          <cell r="F306">
            <v>0</v>
          </cell>
        </row>
        <row r="307">
          <cell r="D307">
            <v>40000000</v>
          </cell>
          <cell r="F307">
            <v>40000000</v>
          </cell>
        </row>
        <row r="312">
          <cell r="D312">
            <v>1500000</v>
          </cell>
          <cell r="F312">
            <v>1500000</v>
          </cell>
        </row>
        <row r="313">
          <cell r="D313">
            <v>100000</v>
          </cell>
          <cell r="F313">
            <v>100000</v>
          </cell>
        </row>
        <row r="314">
          <cell r="D314">
            <v>3800000</v>
          </cell>
          <cell r="F314">
            <v>3800000</v>
          </cell>
        </row>
        <row r="315">
          <cell r="D315">
            <v>1700000</v>
          </cell>
          <cell r="F315">
            <v>1700000</v>
          </cell>
        </row>
        <row r="326">
          <cell r="B326" t="str">
            <v>Program Wsparcia Międzynarodowych Imprez Sportowych dla Osób Niepełnosprawnych organizowanych na terenie Polski</v>
          </cell>
          <cell r="D326">
            <v>200000</v>
          </cell>
          <cell r="F326">
            <v>200000</v>
          </cell>
        </row>
        <row r="330">
          <cell r="D330">
            <v>143000000</v>
          </cell>
          <cell r="F330">
            <v>143000000</v>
          </cell>
        </row>
        <row r="332">
          <cell r="D332">
            <v>3575000</v>
          </cell>
          <cell r="F332">
            <v>3575000</v>
          </cell>
        </row>
        <row r="334">
          <cell r="D334">
            <v>764317000</v>
          </cell>
          <cell r="F334">
            <v>764317000</v>
          </cell>
        </row>
        <row r="336">
          <cell r="D336">
            <v>19108000</v>
          </cell>
          <cell r="F336">
            <v>19108000</v>
          </cell>
        </row>
        <row r="340">
          <cell r="D340">
            <v>300000</v>
          </cell>
          <cell r="F340">
            <v>300000</v>
          </cell>
        </row>
        <row r="341">
          <cell r="F341">
            <v>0</v>
          </cell>
        </row>
        <row r="345">
          <cell r="D345">
            <v>153278000</v>
          </cell>
          <cell r="F345">
            <v>153278000</v>
          </cell>
        </row>
        <row r="348">
          <cell r="D348">
            <v>37507000</v>
          </cell>
          <cell r="F348">
            <v>37507000</v>
          </cell>
        </row>
        <row r="349">
          <cell r="D349">
            <v>30250000</v>
          </cell>
          <cell r="F349">
            <v>30250000</v>
          </cell>
        </row>
        <row r="350">
          <cell r="D350">
            <v>2200000</v>
          </cell>
          <cell r="F350">
            <v>2200000</v>
          </cell>
        </row>
        <row r="351">
          <cell r="D351">
            <v>-52446000</v>
          </cell>
          <cell r="F351">
            <v>-52446000</v>
          </cell>
        </row>
        <row r="352">
          <cell r="B352" t="str">
            <v>pozostałe:</v>
          </cell>
          <cell r="D352">
            <v>-52446000</v>
          </cell>
          <cell r="F352">
            <v>-52446000</v>
          </cell>
        </row>
        <row r="353">
          <cell r="B353" t="str">
            <v xml:space="preserve">  - wymagalne</v>
          </cell>
          <cell r="D353">
            <v>0</v>
          </cell>
          <cell r="F353">
            <v>0</v>
          </cell>
        </row>
        <row r="355">
          <cell r="D355">
            <v>56123000</v>
          </cell>
          <cell r="F355">
            <v>56123000</v>
          </cell>
        </row>
        <row r="356">
          <cell r="D356">
            <v>44487000</v>
          </cell>
          <cell r="F356">
            <v>44487000</v>
          </cell>
        </row>
        <row r="357">
          <cell r="D357">
            <v>-2250000</v>
          </cell>
          <cell r="F357">
            <v>-2250000</v>
          </cell>
        </row>
        <row r="358">
          <cell r="F358">
            <v>0</v>
          </cell>
        </row>
        <row r="360">
          <cell r="D360">
            <v>0</v>
          </cell>
          <cell r="F360">
            <v>0</v>
          </cell>
        </row>
        <row r="361">
          <cell r="D361">
            <v>-3100000</v>
          </cell>
          <cell r="F361">
            <v>-3100000</v>
          </cell>
        </row>
        <row r="366">
          <cell r="D366">
            <v>747007000</v>
          </cell>
          <cell r="E366">
            <v>0</v>
          </cell>
          <cell r="F366">
            <v>747007000</v>
          </cell>
        </row>
        <row r="368">
          <cell r="D368">
            <v>28500000</v>
          </cell>
          <cell r="E368">
            <v>0</v>
          </cell>
          <cell r="F368">
            <v>28500000</v>
          </cell>
        </row>
        <row r="369">
          <cell r="D369">
            <v>716860000</v>
          </cell>
          <cell r="E369">
            <v>0</v>
          </cell>
          <cell r="F369">
            <v>716860000</v>
          </cell>
        </row>
        <row r="375">
          <cell r="D375">
            <v>9062000</v>
          </cell>
          <cell r="E375">
            <v>0</v>
          </cell>
          <cell r="F375">
            <v>9062000</v>
          </cell>
        </row>
        <row r="377">
          <cell r="D377">
            <v>3673383000</v>
          </cell>
          <cell r="F377">
            <v>3673383000</v>
          </cell>
        </row>
        <row r="379">
          <cell r="D379">
            <v>1559000</v>
          </cell>
          <cell r="E379">
            <v>0</v>
          </cell>
          <cell r="F379">
            <v>1559000</v>
          </cell>
        </row>
        <row r="381">
          <cell r="D381">
            <v>106027000</v>
          </cell>
          <cell r="E381">
            <v>0</v>
          </cell>
          <cell r="F381">
            <v>106027000</v>
          </cell>
        </row>
        <row r="385">
          <cell r="D385">
            <v>68000</v>
          </cell>
          <cell r="F385">
            <v>68000</v>
          </cell>
        </row>
        <row r="386">
          <cell r="F386">
            <v>0</v>
          </cell>
        </row>
        <row r="387">
          <cell r="D387">
            <v>21068000</v>
          </cell>
          <cell r="F387">
            <v>21068000</v>
          </cell>
        </row>
        <row r="388">
          <cell r="D388">
            <v>84891000</v>
          </cell>
          <cell r="F388">
            <v>84891000</v>
          </cell>
        </row>
        <row r="389">
          <cell r="F389">
            <v>0</v>
          </cell>
        </row>
        <row r="390">
          <cell r="F390">
            <v>0</v>
          </cell>
        </row>
        <row r="391">
          <cell r="F391">
            <v>0</v>
          </cell>
        </row>
        <row r="395">
          <cell r="D395">
            <v>3472245000</v>
          </cell>
          <cell r="E395">
            <v>0</v>
          </cell>
          <cell r="F395">
            <v>3472245000</v>
          </cell>
        </row>
        <row r="396">
          <cell r="D396">
            <v>158940000</v>
          </cell>
          <cell r="E396">
            <v>0</v>
          </cell>
          <cell r="F396">
            <v>158940000</v>
          </cell>
        </row>
        <row r="397">
          <cell r="D397">
            <v>158850000</v>
          </cell>
          <cell r="E397">
            <v>0</v>
          </cell>
          <cell r="F397">
            <v>158850000</v>
          </cell>
        </row>
        <row r="398">
          <cell r="D398">
            <v>90000</v>
          </cell>
          <cell r="E398">
            <v>0</v>
          </cell>
          <cell r="F398">
            <v>90000</v>
          </cell>
        </row>
        <row r="399">
          <cell r="D399">
            <v>90000</v>
          </cell>
          <cell r="E399">
            <v>0</v>
          </cell>
          <cell r="F399">
            <v>90000</v>
          </cell>
        </row>
        <row r="400">
          <cell r="D400">
            <v>2000000</v>
          </cell>
          <cell r="E400">
            <v>0</v>
          </cell>
          <cell r="F400">
            <v>2000000</v>
          </cell>
        </row>
        <row r="401">
          <cell r="D401">
            <v>57000000</v>
          </cell>
          <cell r="E401">
            <v>0</v>
          </cell>
          <cell r="F401">
            <v>57000000</v>
          </cell>
        </row>
        <row r="402">
          <cell r="D402">
            <v>1300000</v>
          </cell>
          <cell r="E402">
            <v>0</v>
          </cell>
          <cell r="F402">
            <v>1300000</v>
          </cell>
        </row>
        <row r="403">
          <cell r="D403">
            <v>50000</v>
          </cell>
          <cell r="E403">
            <v>0</v>
          </cell>
          <cell r="F403">
            <v>50000</v>
          </cell>
        </row>
        <row r="404">
          <cell r="D404">
            <v>98500000</v>
          </cell>
          <cell r="E404">
            <v>0</v>
          </cell>
          <cell r="F404">
            <v>98500000</v>
          </cell>
        </row>
        <row r="405">
          <cell r="D405">
            <v>0</v>
          </cell>
          <cell r="E405">
            <v>0</v>
          </cell>
          <cell r="F405">
            <v>0</v>
          </cell>
        </row>
        <row r="406">
          <cell r="D406">
            <v>0</v>
          </cell>
          <cell r="E406">
            <v>0</v>
          </cell>
          <cell r="F406">
            <v>0</v>
          </cell>
        </row>
        <row r="407">
          <cell r="D407">
            <v>0</v>
          </cell>
          <cell r="E407">
            <v>0</v>
          </cell>
          <cell r="F407">
            <v>0</v>
          </cell>
        </row>
        <row r="408">
          <cell r="D408">
            <v>0</v>
          </cell>
          <cell r="E408">
            <v>0</v>
          </cell>
          <cell r="F408">
            <v>0</v>
          </cell>
        </row>
        <row r="409">
          <cell r="D409">
            <v>0</v>
          </cell>
          <cell r="E409">
            <v>0</v>
          </cell>
          <cell r="F409">
            <v>0</v>
          </cell>
        </row>
        <row r="410">
          <cell r="D410">
            <v>0</v>
          </cell>
          <cell r="E410">
            <v>0</v>
          </cell>
          <cell r="F410">
            <v>0</v>
          </cell>
        </row>
        <row r="411">
          <cell r="D411">
            <v>0</v>
          </cell>
          <cell r="E411">
            <v>0</v>
          </cell>
          <cell r="F411">
            <v>0</v>
          </cell>
        </row>
        <row r="412">
          <cell r="D412">
            <v>0</v>
          </cell>
          <cell r="E412">
            <v>0</v>
          </cell>
          <cell r="F412">
            <v>0</v>
          </cell>
        </row>
        <row r="413">
          <cell r="D413">
            <v>0</v>
          </cell>
          <cell r="E413">
            <v>0</v>
          </cell>
          <cell r="F413">
            <v>0</v>
          </cell>
        </row>
        <row r="414">
          <cell r="D414">
            <v>0</v>
          </cell>
          <cell r="E414">
            <v>0</v>
          </cell>
          <cell r="F414">
            <v>0</v>
          </cell>
        </row>
        <row r="415">
          <cell r="D415">
            <v>0</v>
          </cell>
          <cell r="E415">
            <v>0</v>
          </cell>
          <cell r="F415">
            <v>0</v>
          </cell>
        </row>
        <row r="416">
          <cell r="D416">
            <v>0</v>
          </cell>
          <cell r="E416">
            <v>0</v>
          </cell>
          <cell r="F416">
            <v>0</v>
          </cell>
        </row>
        <row r="417">
          <cell r="D417">
            <v>0</v>
          </cell>
          <cell r="E417">
            <v>0</v>
          </cell>
          <cell r="F417">
            <v>0</v>
          </cell>
        </row>
        <row r="418">
          <cell r="D418">
            <v>0</v>
          </cell>
          <cell r="E418">
            <v>0</v>
          </cell>
          <cell r="F418">
            <v>0</v>
          </cell>
        </row>
        <row r="419">
          <cell r="D419">
            <v>0</v>
          </cell>
          <cell r="E419">
            <v>0</v>
          </cell>
          <cell r="F419">
            <v>0</v>
          </cell>
        </row>
        <row r="420">
          <cell r="D420">
            <v>520000</v>
          </cell>
          <cell r="E420">
            <v>0</v>
          </cell>
          <cell r="F420">
            <v>520000</v>
          </cell>
        </row>
        <row r="422">
          <cell r="D422">
            <v>79980000</v>
          </cell>
          <cell r="E422">
            <v>0</v>
          </cell>
          <cell r="F422">
            <v>79980000</v>
          </cell>
        </row>
        <row r="423">
          <cell r="D423">
            <v>0</v>
          </cell>
          <cell r="E423">
            <v>0</v>
          </cell>
          <cell r="F423">
            <v>0</v>
          </cell>
        </row>
        <row r="424">
          <cell r="D424">
            <v>10000000</v>
          </cell>
          <cell r="E424">
            <v>0</v>
          </cell>
          <cell r="F424">
            <v>10000000</v>
          </cell>
        </row>
        <row r="426">
          <cell r="D426">
            <v>3313305000</v>
          </cell>
          <cell r="E426">
            <v>0</v>
          </cell>
          <cell r="F426">
            <v>3313305000</v>
          </cell>
        </row>
        <row r="427">
          <cell r="D427">
            <v>3313305000</v>
          </cell>
          <cell r="E427">
            <v>0</v>
          </cell>
          <cell r="F427">
            <v>3313305000</v>
          </cell>
        </row>
        <row r="428">
          <cell r="D428">
            <v>0</v>
          </cell>
          <cell r="E428">
            <v>0</v>
          </cell>
          <cell r="F428">
            <v>0</v>
          </cell>
        </row>
        <row r="429">
          <cell r="D429">
            <v>103000000</v>
          </cell>
          <cell r="E429">
            <v>0</v>
          </cell>
          <cell r="F429">
            <v>103000000</v>
          </cell>
        </row>
        <row r="430">
          <cell r="D430">
            <v>50000</v>
          </cell>
          <cell r="E430">
            <v>0</v>
          </cell>
          <cell r="F430">
            <v>50000</v>
          </cell>
        </row>
        <row r="431">
          <cell r="D431">
            <v>97091000</v>
          </cell>
          <cell r="E431">
            <v>0</v>
          </cell>
          <cell r="F431">
            <v>97091000</v>
          </cell>
        </row>
        <row r="432">
          <cell r="D432">
            <v>5859000</v>
          </cell>
          <cell r="E432">
            <v>0</v>
          </cell>
          <cell r="F432">
            <v>5859000</v>
          </cell>
        </row>
        <row r="433">
          <cell r="D433">
            <v>0</v>
          </cell>
          <cell r="E433">
            <v>0</v>
          </cell>
          <cell r="F433">
            <v>0</v>
          </cell>
        </row>
        <row r="434">
          <cell r="D434">
            <v>1000000</v>
          </cell>
          <cell r="E434">
            <v>0</v>
          </cell>
          <cell r="F434">
            <v>1000000</v>
          </cell>
        </row>
        <row r="435">
          <cell r="D435">
            <v>2500000</v>
          </cell>
          <cell r="E435">
            <v>0</v>
          </cell>
          <cell r="F435">
            <v>2500000</v>
          </cell>
        </row>
        <row r="436">
          <cell r="D436">
            <v>6200000</v>
          </cell>
          <cell r="E436">
            <v>0</v>
          </cell>
          <cell r="F436">
            <v>6200000</v>
          </cell>
        </row>
        <row r="437">
          <cell r="D437">
            <v>3000000000</v>
          </cell>
          <cell r="E437">
            <v>0</v>
          </cell>
          <cell r="F437">
            <v>3000000000</v>
          </cell>
        </row>
        <row r="438">
          <cell r="D438">
            <v>5000</v>
          </cell>
          <cell r="E438">
            <v>0</v>
          </cell>
          <cell r="F438">
            <v>5000</v>
          </cell>
        </row>
        <row r="439">
          <cell r="D439">
            <v>1500000</v>
          </cell>
          <cell r="E439">
            <v>0</v>
          </cell>
          <cell r="F439">
            <v>1500000</v>
          </cell>
        </row>
        <row r="440">
          <cell r="D440">
            <v>187800000</v>
          </cell>
          <cell r="E440">
            <v>0</v>
          </cell>
          <cell r="F440">
            <v>187800000</v>
          </cell>
        </row>
        <row r="441">
          <cell r="D441">
            <v>11300000</v>
          </cell>
          <cell r="E441">
            <v>0</v>
          </cell>
          <cell r="F441">
            <v>11300000</v>
          </cell>
        </row>
        <row r="442">
          <cell r="D442">
            <v>0</v>
          </cell>
          <cell r="E442">
            <v>0</v>
          </cell>
          <cell r="F442">
            <v>0</v>
          </cell>
        </row>
        <row r="443">
          <cell r="D443">
            <v>0</v>
          </cell>
          <cell r="E443">
            <v>0</v>
          </cell>
          <cell r="F443">
            <v>0</v>
          </cell>
        </row>
        <row r="444">
          <cell r="D444">
            <v>0</v>
          </cell>
          <cell r="E444">
            <v>0</v>
          </cell>
          <cell r="F444">
            <v>0</v>
          </cell>
        </row>
        <row r="445">
          <cell r="D445">
            <v>0</v>
          </cell>
          <cell r="E445">
            <v>0</v>
          </cell>
          <cell r="F445">
            <v>0</v>
          </cell>
        </row>
        <row r="446">
          <cell r="D446">
            <v>0</v>
          </cell>
          <cell r="E446">
            <v>0</v>
          </cell>
          <cell r="F446">
            <v>0</v>
          </cell>
        </row>
        <row r="447">
          <cell r="D447">
            <v>0</v>
          </cell>
          <cell r="E447">
            <v>0</v>
          </cell>
          <cell r="F447">
            <v>0</v>
          </cell>
        </row>
        <row r="448">
          <cell r="D448">
            <v>0</v>
          </cell>
          <cell r="E448">
            <v>0</v>
          </cell>
          <cell r="F448">
            <v>0</v>
          </cell>
        </row>
        <row r="449">
          <cell r="D449">
            <v>0</v>
          </cell>
          <cell r="E449">
            <v>0</v>
          </cell>
          <cell r="F449">
            <v>0</v>
          </cell>
        </row>
        <row r="450">
          <cell r="D450">
            <v>0</v>
          </cell>
          <cell r="E450">
            <v>0</v>
          </cell>
          <cell r="F450">
            <v>0</v>
          </cell>
        </row>
        <row r="451">
          <cell r="D451">
            <v>1300000</v>
          </cell>
          <cell r="E451">
            <v>0</v>
          </cell>
          <cell r="F451">
            <v>1300000</v>
          </cell>
        </row>
        <row r="452">
          <cell r="D452">
            <v>0</v>
          </cell>
          <cell r="E452">
            <v>0</v>
          </cell>
          <cell r="F452">
            <v>0</v>
          </cell>
        </row>
        <row r="453">
          <cell r="D453">
            <v>10000000</v>
          </cell>
          <cell r="E453">
            <v>0</v>
          </cell>
          <cell r="F453">
            <v>10000000</v>
          </cell>
        </row>
        <row r="454">
          <cell r="D454">
            <v>0</v>
          </cell>
          <cell r="E454">
            <v>0</v>
          </cell>
          <cell r="F454">
            <v>0</v>
          </cell>
        </row>
        <row r="456">
          <cell r="D456">
            <v>6331000</v>
          </cell>
          <cell r="E456">
            <v>0</v>
          </cell>
          <cell r="F456">
            <v>6331000</v>
          </cell>
        </row>
        <row r="457">
          <cell r="D457">
            <v>2500000</v>
          </cell>
          <cell r="E457">
            <v>0</v>
          </cell>
          <cell r="F457">
            <v>2500000</v>
          </cell>
        </row>
        <row r="458">
          <cell r="D458">
            <v>2500000</v>
          </cell>
          <cell r="E458">
            <v>0</v>
          </cell>
          <cell r="F458">
            <v>2500000</v>
          </cell>
        </row>
        <row r="459">
          <cell r="D459">
            <v>0</v>
          </cell>
          <cell r="E459">
            <v>0</v>
          </cell>
          <cell r="F459">
            <v>0</v>
          </cell>
        </row>
        <row r="460">
          <cell r="D460">
            <v>0</v>
          </cell>
          <cell r="E460">
            <v>0</v>
          </cell>
          <cell r="F460">
            <v>0</v>
          </cell>
        </row>
        <row r="461">
          <cell r="D461">
            <v>0</v>
          </cell>
          <cell r="E461">
            <v>0</v>
          </cell>
          <cell r="F461">
            <v>0</v>
          </cell>
        </row>
        <row r="462">
          <cell r="D462">
            <v>0</v>
          </cell>
          <cell r="E462">
            <v>0</v>
          </cell>
          <cell r="F462">
            <v>0</v>
          </cell>
        </row>
        <row r="463">
          <cell r="D463">
            <v>0</v>
          </cell>
          <cell r="E463">
            <v>0</v>
          </cell>
          <cell r="F463">
            <v>0</v>
          </cell>
        </row>
        <row r="464">
          <cell r="D464">
            <v>0</v>
          </cell>
          <cell r="E464">
            <v>0</v>
          </cell>
          <cell r="F464">
            <v>0</v>
          </cell>
        </row>
        <row r="465">
          <cell r="D465">
            <v>0</v>
          </cell>
          <cell r="E465">
            <v>0</v>
          </cell>
          <cell r="F465">
            <v>0</v>
          </cell>
        </row>
        <row r="466">
          <cell r="D466">
            <v>0</v>
          </cell>
          <cell r="E466">
            <v>0</v>
          </cell>
          <cell r="F466">
            <v>0</v>
          </cell>
        </row>
        <row r="467">
          <cell r="D467">
            <v>0</v>
          </cell>
          <cell r="E467">
            <v>0</v>
          </cell>
          <cell r="F467">
            <v>0</v>
          </cell>
        </row>
        <row r="468">
          <cell r="D468">
            <v>0</v>
          </cell>
          <cell r="E468">
            <v>0</v>
          </cell>
          <cell r="F468">
            <v>0</v>
          </cell>
        </row>
        <row r="469">
          <cell r="D469">
            <v>0</v>
          </cell>
          <cell r="E469">
            <v>0</v>
          </cell>
          <cell r="F469">
            <v>0</v>
          </cell>
        </row>
        <row r="472">
          <cell r="D472">
            <v>3831000</v>
          </cell>
          <cell r="E472">
            <v>0</v>
          </cell>
          <cell r="F472">
            <v>3831000</v>
          </cell>
        </row>
        <row r="475">
          <cell r="D475">
            <v>11972000</v>
          </cell>
          <cell r="E475">
            <v>0</v>
          </cell>
          <cell r="F475">
            <v>11972000</v>
          </cell>
        </row>
        <row r="476">
          <cell r="D476">
            <v>2910000</v>
          </cell>
          <cell r="E476">
            <v>0</v>
          </cell>
          <cell r="F476">
            <v>2910000</v>
          </cell>
        </row>
        <row r="477">
          <cell r="D477">
            <v>2910000</v>
          </cell>
          <cell r="E477">
            <v>0</v>
          </cell>
          <cell r="F477">
            <v>2910000</v>
          </cell>
        </row>
        <row r="478">
          <cell r="D478">
            <v>0</v>
          </cell>
          <cell r="E478">
            <v>0</v>
          </cell>
          <cell r="F478">
            <v>0</v>
          </cell>
        </row>
        <row r="479">
          <cell r="D479">
            <v>1151000</v>
          </cell>
          <cell r="E479">
            <v>0</v>
          </cell>
          <cell r="F479">
            <v>1151000</v>
          </cell>
        </row>
        <row r="480">
          <cell r="D480">
            <v>28000</v>
          </cell>
          <cell r="E480">
            <v>0</v>
          </cell>
          <cell r="F480">
            <v>28000</v>
          </cell>
        </row>
        <row r="481">
          <cell r="D481">
            <v>203000</v>
          </cell>
          <cell r="E481">
            <v>0</v>
          </cell>
          <cell r="F481">
            <v>203000</v>
          </cell>
        </row>
        <row r="482">
          <cell r="D482">
            <v>30000</v>
          </cell>
          <cell r="E482">
            <v>0</v>
          </cell>
          <cell r="F482">
            <v>30000</v>
          </cell>
        </row>
        <row r="484">
          <cell r="D484">
            <v>447000</v>
          </cell>
          <cell r="E484">
            <v>0</v>
          </cell>
          <cell r="F484">
            <v>447000</v>
          </cell>
        </row>
        <row r="485">
          <cell r="D485">
            <v>21000</v>
          </cell>
          <cell r="E485">
            <v>0</v>
          </cell>
          <cell r="F485">
            <v>21000</v>
          </cell>
        </row>
        <row r="486">
          <cell r="D486">
            <v>426000</v>
          </cell>
          <cell r="E486">
            <v>0</v>
          </cell>
          <cell r="F486">
            <v>426000</v>
          </cell>
        </row>
        <row r="492">
          <cell r="B492" t="str">
            <v>Wydatki inwestycyjne (ue)</v>
          </cell>
          <cell r="D492">
            <v>7203000</v>
          </cell>
          <cell r="E492">
            <v>0</v>
          </cell>
          <cell r="F492">
            <v>7203000</v>
          </cell>
        </row>
        <row r="500">
          <cell r="D500">
            <v>58465000</v>
          </cell>
          <cell r="E500">
            <v>0</v>
          </cell>
          <cell r="F500">
            <v>58465000</v>
          </cell>
        </row>
        <row r="503">
          <cell r="D503">
            <v>971000</v>
          </cell>
          <cell r="E503">
            <v>0</v>
          </cell>
          <cell r="F503">
            <v>971000</v>
          </cell>
        </row>
        <row r="506">
          <cell r="D506">
            <v>11413000</v>
          </cell>
          <cell r="E506">
            <v>0</v>
          </cell>
          <cell r="F506">
            <v>11413000</v>
          </cell>
        </row>
        <row r="509">
          <cell r="D509">
            <v>1586000</v>
          </cell>
          <cell r="E509">
            <v>0</v>
          </cell>
          <cell r="F509">
            <v>1586000</v>
          </cell>
        </row>
        <row r="516">
          <cell r="D516">
            <v>42538000</v>
          </cell>
          <cell r="E516">
            <v>-30000</v>
          </cell>
          <cell r="F516">
            <v>42508000</v>
          </cell>
        </row>
        <row r="518">
          <cell r="D518">
            <v>4445000</v>
          </cell>
          <cell r="E518">
            <v>0</v>
          </cell>
          <cell r="F518">
            <v>4445000</v>
          </cell>
        </row>
        <row r="520">
          <cell r="D520">
            <v>1643000</v>
          </cell>
          <cell r="E520">
            <v>0</v>
          </cell>
          <cell r="F520">
            <v>1643000</v>
          </cell>
        </row>
        <row r="521">
          <cell r="D521">
            <v>1987000</v>
          </cell>
          <cell r="E521">
            <v>0</v>
          </cell>
          <cell r="F521">
            <v>1987000</v>
          </cell>
        </row>
        <row r="522">
          <cell r="D522">
            <v>881000</v>
          </cell>
          <cell r="E522">
            <v>0</v>
          </cell>
          <cell r="F522">
            <v>881000</v>
          </cell>
        </row>
        <row r="523">
          <cell r="D523">
            <v>23474000</v>
          </cell>
          <cell r="E523">
            <v>24000</v>
          </cell>
          <cell r="F523">
            <v>23498000</v>
          </cell>
        </row>
        <row r="525">
          <cell r="D525">
            <v>0</v>
          </cell>
          <cell r="E525">
            <v>0</v>
          </cell>
          <cell r="F525">
            <v>0</v>
          </cell>
        </row>
        <row r="526">
          <cell r="D526">
            <v>2750000</v>
          </cell>
          <cell r="E526">
            <v>0</v>
          </cell>
          <cell r="F526">
            <v>2750000</v>
          </cell>
        </row>
        <row r="527">
          <cell r="D527">
            <v>29500</v>
          </cell>
          <cell r="E527">
            <v>70500</v>
          </cell>
          <cell r="F527">
            <v>100000</v>
          </cell>
        </row>
        <row r="529">
          <cell r="D529">
            <v>6714000</v>
          </cell>
          <cell r="E529">
            <v>0</v>
          </cell>
          <cell r="F529">
            <v>6714000</v>
          </cell>
        </row>
        <row r="530">
          <cell r="D530">
            <v>15228000</v>
          </cell>
          <cell r="E530">
            <v>0</v>
          </cell>
          <cell r="F530">
            <v>15228000</v>
          </cell>
        </row>
        <row r="531">
          <cell r="D531">
            <v>15228000</v>
          </cell>
          <cell r="E531">
            <v>0</v>
          </cell>
          <cell r="F531">
            <v>15228000</v>
          </cell>
        </row>
        <row r="532">
          <cell r="D532">
            <v>1700000</v>
          </cell>
          <cell r="E532">
            <v>-20000</v>
          </cell>
          <cell r="F532">
            <v>1680000</v>
          </cell>
        </row>
        <row r="533">
          <cell r="D533">
            <v>80000</v>
          </cell>
          <cell r="E533">
            <v>0</v>
          </cell>
          <cell r="F533">
            <v>80000</v>
          </cell>
        </row>
        <row r="534">
          <cell r="D534">
            <v>3544000</v>
          </cell>
          <cell r="E534">
            <v>0</v>
          </cell>
          <cell r="F534">
            <v>3544000</v>
          </cell>
        </row>
        <row r="535">
          <cell r="D535">
            <v>1112000</v>
          </cell>
          <cell r="E535">
            <v>0</v>
          </cell>
          <cell r="F535">
            <v>1112000</v>
          </cell>
        </row>
        <row r="536">
          <cell r="D536">
            <v>61000</v>
          </cell>
          <cell r="E536">
            <v>0</v>
          </cell>
          <cell r="F536">
            <v>61000</v>
          </cell>
        </row>
        <row r="537">
          <cell r="D537">
            <v>0</v>
          </cell>
          <cell r="E537">
            <v>0</v>
          </cell>
          <cell r="F537">
            <v>0</v>
          </cell>
        </row>
        <row r="538">
          <cell r="D538">
            <v>2000</v>
          </cell>
          <cell r="E538">
            <v>0</v>
          </cell>
          <cell r="F538">
            <v>2000</v>
          </cell>
        </row>
        <row r="539">
          <cell r="D539">
            <v>46000</v>
          </cell>
          <cell r="E539">
            <v>0</v>
          </cell>
          <cell r="F539">
            <v>46000</v>
          </cell>
        </row>
        <row r="541">
          <cell r="D541">
            <v>0</v>
          </cell>
          <cell r="E541">
            <v>0</v>
          </cell>
          <cell r="F541">
            <v>0</v>
          </cell>
        </row>
        <row r="542">
          <cell r="D542">
            <v>518000</v>
          </cell>
          <cell r="E542">
            <v>0</v>
          </cell>
          <cell r="F542">
            <v>518000</v>
          </cell>
        </row>
        <row r="543">
          <cell r="D543">
            <v>1000</v>
          </cell>
          <cell r="E543">
            <v>0</v>
          </cell>
          <cell r="F543">
            <v>1000</v>
          </cell>
        </row>
        <row r="544">
          <cell r="D544">
            <v>267000</v>
          </cell>
          <cell r="E544">
            <v>0</v>
          </cell>
          <cell r="F544">
            <v>267000</v>
          </cell>
        </row>
        <row r="545">
          <cell r="D545">
            <v>5893000</v>
          </cell>
          <cell r="E545">
            <v>0</v>
          </cell>
          <cell r="F545">
            <v>5893000</v>
          </cell>
        </row>
        <row r="546">
          <cell r="D546">
            <v>1989000</v>
          </cell>
          <cell r="E546">
            <v>0</v>
          </cell>
          <cell r="F546">
            <v>1989000</v>
          </cell>
        </row>
        <row r="547">
          <cell r="D547">
            <v>1000</v>
          </cell>
          <cell r="E547">
            <v>0</v>
          </cell>
          <cell r="F547">
            <v>1000</v>
          </cell>
        </row>
        <row r="550">
          <cell r="D550">
            <v>137644000</v>
          </cell>
          <cell r="E550">
            <v>0</v>
          </cell>
          <cell r="F550">
            <v>137644000</v>
          </cell>
        </row>
        <row r="551">
          <cell r="D551">
            <v>44294000</v>
          </cell>
          <cell r="E551">
            <v>0</v>
          </cell>
          <cell r="F551">
            <v>44294000</v>
          </cell>
        </row>
        <row r="552">
          <cell r="D552">
            <v>44294000</v>
          </cell>
          <cell r="E552">
            <v>0</v>
          </cell>
          <cell r="F552">
            <v>44294000</v>
          </cell>
        </row>
        <row r="553">
          <cell r="D553">
            <v>14990000</v>
          </cell>
          <cell r="E553">
            <v>0</v>
          </cell>
          <cell r="F553">
            <v>14990000</v>
          </cell>
        </row>
        <row r="554">
          <cell r="D554">
            <v>1308000</v>
          </cell>
          <cell r="E554">
            <v>0</v>
          </cell>
          <cell r="F554">
            <v>1308000</v>
          </cell>
        </row>
        <row r="555">
          <cell r="D555">
            <v>27996000</v>
          </cell>
          <cell r="E555">
            <v>0</v>
          </cell>
          <cell r="F555">
            <v>27996000</v>
          </cell>
        </row>
        <row r="556">
          <cell r="D556">
            <v>27996000</v>
          </cell>
          <cell r="E556">
            <v>0</v>
          </cell>
          <cell r="F556">
            <v>27996000</v>
          </cell>
        </row>
        <row r="557">
          <cell r="D557">
            <v>0</v>
          </cell>
        </row>
        <row r="558">
          <cell r="D558">
            <v>93350000</v>
          </cell>
          <cell r="E558">
            <v>0</v>
          </cell>
          <cell r="F558">
            <v>93350000</v>
          </cell>
        </row>
        <row r="559">
          <cell r="D559">
            <v>86050000</v>
          </cell>
          <cell r="E559">
            <v>0</v>
          </cell>
          <cell r="F559">
            <v>86050000</v>
          </cell>
        </row>
        <row r="560">
          <cell r="D560">
            <v>86050000</v>
          </cell>
          <cell r="E560">
            <v>0</v>
          </cell>
          <cell r="F560">
            <v>86050000</v>
          </cell>
        </row>
        <row r="561">
          <cell r="D561">
            <v>45500000</v>
          </cell>
          <cell r="E561">
            <v>0</v>
          </cell>
          <cell r="F561">
            <v>45500000</v>
          </cell>
        </row>
        <row r="562">
          <cell r="D562">
            <v>450000</v>
          </cell>
          <cell r="E562">
            <v>0</v>
          </cell>
          <cell r="F562">
            <v>450000</v>
          </cell>
        </row>
        <row r="563">
          <cell r="D563">
            <v>100000</v>
          </cell>
          <cell r="E563">
            <v>0</v>
          </cell>
          <cell r="F563">
            <v>100000</v>
          </cell>
        </row>
        <row r="564">
          <cell r="D564">
            <v>40000000</v>
          </cell>
          <cell r="E564">
            <v>0</v>
          </cell>
          <cell r="F564">
            <v>40000000</v>
          </cell>
        </row>
        <row r="572">
          <cell r="D572">
            <v>0</v>
          </cell>
          <cell r="E572">
            <v>0</v>
          </cell>
          <cell r="F572">
            <v>0</v>
          </cell>
        </row>
        <row r="573">
          <cell r="D573">
            <v>40000000</v>
          </cell>
          <cell r="E573">
            <v>0</v>
          </cell>
          <cell r="F573">
            <v>40000000</v>
          </cell>
        </row>
        <row r="576">
          <cell r="D576">
            <v>7300000</v>
          </cell>
          <cell r="E576">
            <v>0</v>
          </cell>
          <cell r="F576">
            <v>7300000</v>
          </cell>
        </row>
        <row r="577">
          <cell r="D577">
            <v>7300000</v>
          </cell>
          <cell r="E577">
            <v>0</v>
          </cell>
          <cell r="F577">
            <v>7300000</v>
          </cell>
        </row>
        <row r="578">
          <cell r="D578">
            <v>1500000</v>
          </cell>
          <cell r="E578">
            <v>0</v>
          </cell>
          <cell r="F578">
            <v>1500000</v>
          </cell>
        </row>
        <row r="579">
          <cell r="D579">
            <v>100000</v>
          </cell>
          <cell r="E579">
            <v>0</v>
          </cell>
          <cell r="F579">
            <v>100000</v>
          </cell>
        </row>
        <row r="580">
          <cell r="D580">
            <v>3800000</v>
          </cell>
          <cell r="E580">
            <v>0</v>
          </cell>
          <cell r="F580">
            <v>3800000</v>
          </cell>
        </row>
        <row r="581">
          <cell r="D581">
            <v>1700000</v>
          </cell>
          <cell r="E581">
            <v>0</v>
          </cell>
          <cell r="F581">
            <v>1700000</v>
          </cell>
        </row>
        <row r="582">
          <cell r="D582">
            <v>200000</v>
          </cell>
          <cell r="E582">
            <v>0</v>
          </cell>
          <cell r="F582">
            <v>200000</v>
          </cell>
        </row>
        <row r="583">
          <cell r="D583">
            <v>0</v>
          </cell>
          <cell r="E583">
            <v>0</v>
          </cell>
          <cell r="F583">
            <v>0</v>
          </cell>
        </row>
        <row r="584">
          <cell r="D584">
            <v>0</v>
          </cell>
          <cell r="E584">
            <v>0</v>
          </cell>
          <cell r="F584">
            <v>0</v>
          </cell>
        </row>
        <row r="585">
          <cell r="D585">
            <v>0</v>
          </cell>
          <cell r="E585">
            <v>0</v>
          </cell>
          <cell r="F585">
            <v>0</v>
          </cell>
        </row>
        <row r="586">
          <cell r="D586">
            <v>0</v>
          </cell>
          <cell r="E586">
            <v>0</v>
          </cell>
          <cell r="F586">
            <v>0</v>
          </cell>
        </row>
        <row r="587">
          <cell r="D587">
            <v>0</v>
          </cell>
          <cell r="E587">
            <v>0</v>
          </cell>
          <cell r="F587">
            <v>0</v>
          </cell>
        </row>
        <row r="588">
          <cell r="D588">
            <v>0</v>
          </cell>
          <cell r="E588">
            <v>0</v>
          </cell>
          <cell r="F588">
            <v>0</v>
          </cell>
        </row>
        <row r="589">
          <cell r="D589">
            <v>0</v>
          </cell>
          <cell r="E589">
            <v>0</v>
          </cell>
          <cell r="F589">
            <v>0</v>
          </cell>
        </row>
        <row r="590">
          <cell r="D590">
            <v>0</v>
          </cell>
          <cell r="E590">
            <v>0</v>
          </cell>
          <cell r="F590">
            <v>0</v>
          </cell>
        </row>
        <row r="591">
          <cell r="D591">
            <v>0</v>
          </cell>
          <cell r="E591">
            <v>0</v>
          </cell>
          <cell r="F591">
            <v>0</v>
          </cell>
        </row>
        <row r="592">
          <cell r="D592">
            <v>200000</v>
          </cell>
          <cell r="E592">
            <v>0</v>
          </cell>
          <cell r="F592">
            <v>200000</v>
          </cell>
        </row>
        <row r="594">
          <cell r="D594">
            <v>930000000</v>
          </cell>
          <cell r="E594">
            <v>0</v>
          </cell>
          <cell r="F594">
            <v>930000000</v>
          </cell>
        </row>
        <row r="596">
          <cell r="D596">
            <v>143000000</v>
          </cell>
          <cell r="E596">
            <v>0</v>
          </cell>
          <cell r="F596">
            <v>143000000</v>
          </cell>
        </row>
        <row r="598">
          <cell r="D598">
            <v>3575000</v>
          </cell>
          <cell r="E598">
            <v>0</v>
          </cell>
          <cell r="F598">
            <v>3575000</v>
          </cell>
        </row>
        <row r="600">
          <cell r="D600">
            <v>764317000</v>
          </cell>
          <cell r="E600">
            <v>0</v>
          </cell>
          <cell r="F600">
            <v>764317000</v>
          </cell>
        </row>
        <row r="602">
          <cell r="D602">
            <v>19108000</v>
          </cell>
          <cell r="E602">
            <v>0</v>
          </cell>
          <cell r="F602">
            <v>19108000</v>
          </cell>
        </row>
        <row r="604">
          <cell r="D604">
            <v>300000</v>
          </cell>
          <cell r="E604">
            <v>0</v>
          </cell>
          <cell r="F604">
            <v>300000</v>
          </cell>
        </row>
        <row r="606">
          <cell r="D606">
            <v>300000</v>
          </cell>
          <cell r="E606">
            <v>0</v>
          </cell>
          <cell r="F606">
            <v>300000</v>
          </cell>
        </row>
        <row r="607">
          <cell r="D607">
            <v>0</v>
          </cell>
          <cell r="E607">
            <v>0</v>
          </cell>
          <cell r="F607">
            <v>0</v>
          </cell>
        </row>
        <row r="629">
          <cell r="D629">
            <v>103109000</v>
          </cell>
          <cell r="F629">
            <v>103109000</v>
          </cell>
        </row>
        <row r="630">
          <cell r="D630">
            <v>50000000</v>
          </cell>
          <cell r="F630">
            <v>50000000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80"/>
  <sheetViews>
    <sheetView tabSelected="1" view="pageBreakPreview" topLeftCell="A313" zoomScale="72" zoomScaleNormal="75" zoomScaleSheetLayoutView="72" workbookViewId="0">
      <selection activeCell="O25" sqref="O25"/>
    </sheetView>
  </sheetViews>
  <sheetFormatPr defaultRowHeight="15.75" outlineLevelRow="2"/>
  <cols>
    <col min="1" max="1" width="8" style="439" customWidth="1"/>
    <col min="2" max="2" width="125.375" style="440" customWidth="1"/>
    <col min="3" max="3" width="18.875" style="9" hidden="1" customWidth="1"/>
    <col min="4" max="4" width="40.875" style="9" hidden="1" customWidth="1"/>
    <col min="5" max="6" width="40.875" style="10" hidden="1" customWidth="1"/>
    <col min="7" max="7" width="22.875" style="11" customWidth="1"/>
    <col min="8" max="8" width="15.5" style="10" hidden="1" customWidth="1"/>
    <col min="9" max="9" width="16.75" style="10" hidden="1" customWidth="1"/>
    <col min="10" max="10" width="40.875" style="10" hidden="1" customWidth="1"/>
    <col min="11" max="21" width="9" style="13"/>
    <col min="22" max="23" width="9" style="14"/>
    <col min="24" max="16384" width="9" style="10"/>
  </cols>
  <sheetData>
    <row r="1" spans="1:23" s="3" customFormat="1" ht="18.75" hidden="1" outlineLevel="2">
      <c r="A1" s="1" t="s">
        <v>0</v>
      </c>
      <c r="B1" s="1"/>
      <c r="C1" s="2"/>
      <c r="D1" s="2"/>
      <c r="G1" s="4"/>
      <c r="I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7"/>
    </row>
    <row r="2" spans="1:23" hidden="1" outlineLevel="2">
      <c r="A2" s="8" t="s">
        <v>1</v>
      </c>
      <c r="B2" s="8"/>
      <c r="I2" s="12"/>
      <c r="J2" s="12"/>
    </row>
    <row r="3" spans="1:23" s="3" customFormat="1" ht="18.75" hidden="1" outlineLevel="2">
      <c r="A3" s="1" t="s">
        <v>2</v>
      </c>
      <c r="B3" s="1"/>
      <c r="C3" s="15"/>
      <c r="D3" s="15"/>
      <c r="E3" s="15"/>
      <c r="F3" s="15"/>
      <c r="G3" s="16"/>
      <c r="H3" s="17" t="s">
        <v>3</v>
      </c>
      <c r="I3" s="17"/>
      <c r="J3" s="17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  <c r="W3" s="7"/>
    </row>
    <row r="4" spans="1:23" ht="18.75" hidden="1" outlineLevel="2">
      <c r="A4" s="8" t="s">
        <v>1</v>
      </c>
      <c r="B4" s="8"/>
      <c r="C4" s="18"/>
      <c r="D4" s="18"/>
      <c r="E4" s="18"/>
      <c r="F4" s="18"/>
      <c r="G4" s="19"/>
      <c r="H4" s="20"/>
      <c r="I4" s="21"/>
      <c r="J4" s="21"/>
    </row>
    <row r="5" spans="1:23" s="3" customFormat="1" ht="18.75" hidden="1" outlineLevel="2">
      <c r="A5" s="1" t="s">
        <v>4</v>
      </c>
      <c r="B5" s="1"/>
      <c r="C5" s="18"/>
      <c r="D5" s="18"/>
      <c r="E5" s="18"/>
      <c r="F5" s="18"/>
      <c r="G5" s="19"/>
      <c r="H5" s="20"/>
      <c r="I5" s="21"/>
      <c r="J5" s="22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7"/>
      <c r="W5" s="7"/>
    </row>
    <row r="6" spans="1:23" ht="18.75" hidden="1" outlineLevel="2">
      <c r="A6" s="8" t="s">
        <v>1</v>
      </c>
      <c r="B6" s="8"/>
      <c r="C6" s="18"/>
      <c r="D6" s="18"/>
      <c r="E6" s="18"/>
      <c r="F6" s="18"/>
      <c r="G6" s="19"/>
      <c r="H6" s="18"/>
      <c r="I6" s="18"/>
      <c r="J6" s="18"/>
    </row>
    <row r="7" spans="1:23" ht="18.75" hidden="1" outlineLevel="2">
      <c r="A7" s="23"/>
      <c r="B7" s="23"/>
      <c r="C7" s="3"/>
      <c r="D7" s="3"/>
      <c r="E7" s="3"/>
      <c r="F7" s="3"/>
      <c r="G7" s="4"/>
      <c r="H7" s="3"/>
      <c r="I7" s="24"/>
      <c r="J7" s="3"/>
    </row>
    <row r="8" spans="1:23" s="3" customFormat="1" ht="18.75" hidden="1" outlineLevel="2">
      <c r="A8" s="1" t="s">
        <v>5</v>
      </c>
      <c r="B8" s="1"/>
      <c r="C8" s="25"/>
      <c r="D8" s="25"/>
      <c r="E8" s="25"/>
      <c r="F8" s="25"/>
      <c r="G8" s="26"/>
      <c r="H8" s="25"/>
      <c r="I8" s="27" t="s">
        <v>6</v>
      </c>
      <c r="J8" s="25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"/>
      <c r="W8" s="7"/>
    </row>
    <row r="9" spans="1:23" hidden="1" outlineLevel="2">
      <c r="A9" s="8"/>
      <c r="B9" s="8"/>
    </row>
    <row r="10" spans="1:23" ht="18.75" hidden="1" outlineLevel="2">
      <c r="A10" s="28"/>
      <c r="B10" s="29"/>
      <c r="I10" s="30"/>
      <c r="J10" s="30"/>
    </row>
    <row r="11" spans="1:23" s="3" customFormat="1" ht="18.75" collapsed="1">
      <c r="A11" s="31" t="s">
        <v>7</v>
      </c>
      <c r="B11" s="31"/>
      <c r="C11" s="31"/>
      <c r="D11" s="31"/>
      <c r="E11" s="31"/>
      <c r="F11" s="31"/>
      <c r="G11" s="31"/>
      <c r="H11" s="31"/>
      <c r="I11" s="31"/>
      <c r="J11" s="3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7"/>
      <c r="W11" s="7"/>
    </row>
    <row r="12" spans="1:23" s="3" customFormat="1" ht="21">
      <c r="A12" s="32" t="s">
        <v>8</v>
      </c>
      <c r="B12" s="32"/>
      <c r="C12" s="32"/>
      <c r="D12" s="32"/>
      <c r="E12" s="32"/>
      <c r="F12" s="32"/>
      <c r="G12" s="32"/>
      <c r="H12" s="32"/>
      <c r="I12" s="32"/>
      <c r="J12" s="32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7"/>
      <c r="W12" s="7"/>
    </row>
    <row r="13" spans="1:23" s="3" customFormat="1" ht="19.5" thickBot="1">
      <c r="A13" s="33" t="s">
        <v>9</v>
      </c>
      <c r="B13" s="34"/>
      <c r="C13" s="34"/>
      <c r="D13" s="34"/>
      <c r="E13" s="34"/>
      <c r="F13" s="34"/>
      <c r="G13" s="35"/>
      <c r="H13" s="34"/>
      <c r="I13" s="34"/>
      <c r="J13" s="34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  <c r="W13" s="7"/>
    </row>
    <row r="14" spans="1:23" s="43" customFormat="1" ht="48" thickBot="1">
      <c r="A14" s="36" t="s">
        <v>10</v>
      </c>
      <c r="B14" s="37" t="s">
        <v>11</v>
      </c>
      <c r="C14" s="37"/>
      <c r="D14" s="38" t="s">
        <v>12</v>
      </c>
      <c r="E14" s="39" t="e">
        <f>'[1]Pl 2016-20 PFC'!#REF!</f>
        <v>#REF!</v>
      </c>
      <c r="F14" s="39" t="e">
        <f>'[1]Pl 2016-20 PFC'!#REF!</f>
        <v>#REF!</v>
      </c>
      <c r="G14" s="40" t="s">
        <v>13</v>
      </c>
      <c r="H14" s="39" t="str">
        <f>'[1]Pl 2016-20 PFC'!E67</f>
        <v xml:space="preserve">Zmiany  </v>
      </c>
      <c r="I14" s="39" t="str">
        <f>'[1]Pl 2016-20 PFC'!F67</f>
        <v>Plan 
po zmianach 2017</v>
      </c>
      <c r="J14" s="39" t="e">
        <f>'[1]Pl 2016-20 PFC'!#REF!</f>
        <v>#REF!</v>
      </c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2"/>
      <c r="W14" s="42"/>
    </row>
    <row r="15" spans="1:23" s="43" customFormat="1" ht="16.5" customHeight="1" thickBot="1">
      <c r="A15" s="36"/>
      <c r="B15" s="37"/>
      <c r="C15" s="37"/>
      <c r="D15" s="44"/>
      <c r="E15" s="45">
        <f>'[1]Pl 2016-20 PFC'!D16:F16</f>
        <v>0</v>
      </c>
      <c r="F15" s="46"/>
      <c r="G15" s="47" t="s">
        <v>14</v>
      </c>
      <c r="H15" s="48"/>
      <c r="I15" s="48"/>
      <c r="J15" s="49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2"/>
      <c r="W15" s="42"/>
    </row>
    <row r="16" spans="1:23" s="59" customFormat="1" ht="13.5" thickBot="1">
      <c r="A16" s="50">
        <v>1</v>
      </c>
      <c r="B16" s="51">
        <v>2</v>
      </c>
      <c r="C16" s="52"/>
      <c r="D16" s="52"/>
      <c r="E16" s="53">
        <v>3</v>
      </c>
      <c r="F16" s="54">
        <v>4</v>
      </c>
      <c r="G16" s="55">
        <v>3</v>
      </c>
      <c r="H16" s="56">
        <v>4</v>
      </c>
      <c r="I16" s="56">
        <v>5</v>
      </c>
      <c r="J16" s="53">
        <v>7</v>
      </c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8"/>
      <c r="W16" s="58"/>
    </row>
    <row r="17" spans="1:23" s="59" customFormat="1" ht="9.9499999999999993" customHeight="1">
      <c r="A17" s="60"/>
      <c r="B17" s="61"/>
      <c r="C17" s="62"/>
      <c r="D17" s="62"/>
      <c r="E17" s="63"/>
      <c r="F17" s="63"/>
      <c r="G17" s="64"/>
      <c r="H17" s="63"/>
      <c r="I17" s="63"/>
      <c r="J17" s="65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8"/>
      <c r="W17" s="58"/>
    </row>
    <row r="18" spans="1:23" s="73" customFormat="1" ht="21">
      <c r="A18" s="66" t="s">
        <v>15</v>
      </c>
      <c r="B18" s="67" t="s">
        <v>16</v>
      </c>
      <c r="C18" s="67"/>
      <c r="D18" s="68" t="e">
        <f t="shared" ref="D18:J18" si="0">SUM(D19:D20)</f>
        <v>#REF!</v>
      </c>
      <c r="E18" s="69" t="e">
        <f t="shared" si="0"/>
        <v>#REF!</v>
      </c>
      <c r="F18" s="69" t="e">
        <f t="shared" si="0"/>
        <v>#REF!</v>
      </c>
      <c r="G18" s="70">
        <f t="shared" si="0"/>
        <v>4881237000</v>
      </c>
      <c r="H18" s="70">
        <f t="shared" si="0"/>
        <v>0</v>
      </c>
      <c r="I18" s="70">
        <f t="shared" si="0"/>
        <v>4881237000</v>
      </c>
      <c r="J18" s="71" t="e">
        <f t="shared" si="0"/>
        <v>#REF!</v>
      </c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</row>
    <row r="19" spans="1:23" s="73" customFormat="1" ht="18.75" hidden="1" outlineLevel="2">
      <c r="A19" s="74" t="s">
        <v>17</v>
      </c>
      <c r="B19" s="75" t="s">
        <v>18</v>
      </c>
      <c r="C19" s="75"/>
      <c r="D19" s="76" t="e">
        <f t="shared" ref="D19:J19" si="1">SUM(D23,D26,D27,D28,D30,D32,D34,D36,D39,D41,D43,D45:D46,D57,D59,D61)</f>
        <v>#REF!</v>
      </c>
      <c r="E19" s="77" t="e">
        <f t="shared" si="1"/>
        <v>#REF!</v>
      </c>
      <c r="F19" s="77" t="e">
        <f t="shared" si="1"/>
        <v>#REF!</v>
      </c>
      <c r="G19" s="78">
        <f t="shared" si="1"/>
        <v>4736390000</v>
      </c>
      <c r="H19" s="77">
        <f t="shared" si="1"/>
        <v>0</v>
      </c>
      <c r="I19" s="77">
        <f t="shared" si="1"/>
        <v>4736390000</v>
      </c>
      <c r="J19" s="77" t="e">
        <f t="shared" si="1"/>
        <v>#REF!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</row>
    <row r="20" spans="1:23" s="73" customFormat="1" ht="18.75" hidden="1" outlineLevel="2">
      <c r="A20" s="79" t="s">
        <v>19</v>
      </c>
      <c r="B20" s="80" t="s">
        <v>20</v>
      </c>
      <c r="C20" s="80"/>
      <c r="D20" s="81" t="e">
        <f t="shared" ref="D20:J20" si="2">SUM(D24,D31,D35,D58,D44,D40)</f>
        <v>#REF!</v>
      </c>
      <c r="E20" s="82" t="e">
        <f t="shared" si="2"/>
        <v>#REF!</v>
      </c>
      <c r="F20" s="82" t="e">
        <f t="shared" si="2"/>
        <v>#REF!</v>
      </c>
      <c r="G20" s="83">
        <f t="shared" si="2"/>
        <v>144847000</v>
      </c>
      <c r="H20" s="82">
        <f t="shared" si="2"/>
        <v>0</v>
      </c>
      <c r="I20" s="82">
        <f t="shared" si="2"/>
        <v>144847000</v>
      </c>
      <c r="J20" s="82" t="e">
        <f t="shared" si="2"/>
        <v>#REF!</v>
      </c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</row>
    <row r="21" spans="1:23" s="91" customFormat="1" ht="18.75" outlineLevel="1" collapsed="1">
      <c r="A21" s="84"/>
      <c r="B21" s="85"/>
      <c r="C21" s="85"/>
      <c r="D21" s="86"/>
      <c r="E21" s="87"/>
      <c r="F21" s="87"/>
      <c r="G21" s="88"/>
      <c r="H21" s="87"/>
      <c r="I21" s="87"/>
      <c r="J21" s="87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90"/>
      <c r="W21" s="90"/>
    </row>
    <row r="22" spans="1:23" s="100" customFormat="1" ht="56.25" outlineLevel="1">
      <c r="A22" s="92">
        <v>1</v>
      </c>
      <c r="B22" s="93" t="s">
        <v>21</v>
      </c>
      <c r="C22" s="94"/>
      <c r="D22" s="95" t="e">
        <f t="shared" ref="D22:J22" si="3">SUM(D23:D24)</f>
        <v>#REF!</v>
      </c>
      <c r="E22" s="96" t="e">
        <f t="shared" si="3"/>
        <v>#REF!</v>
      </c>
      <c r="F22" s="96" t="e">
        <f t="shared" si="3"/>
        <v>#REF!</v>
      </c>
      <c r="G22" s="97">
        <f t="shared" si="3"/>
        <v>50000000</v>
      </c>
      <c r="H22" s="98">
        <f t="shared" si="3"/>
        <v>0</v>
      </c>
      <c r="I22" s="98">
        <f t="shared" si="3"/>
        <v>50000000</v>
      </c>
      <c r="J22" s="96" t="e">
        <f t="shared" si="3"/>
        <v>#REF!</v>
      </c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</row>
    <row r="23" spans="1:23" s="100" customFormat="1" ht="18.75" hidden="1" outlineLevel="2">
      <c r="A23" s="92" t="s">
        <v>22</v>
      </c>
      <c r="B23" s="101" t="s">
        <v>18</v>
      </c>
      <c r="C23" s="94"/>
      <c r="D23" s="95" t="e">
        <f t="shared" ref="D23:J23" si="4">D120+D155</f>
        <v>#REF!</v>
      </c>
      <c r="E23" s="96" t="e">
        <f t="shared" si="4"/>
        <v>#REF!</v>
      </c>
      <c r="F23" s="102" t="e">
        <f t="shared" si="4"/>
        <v>#REF!</v>
      </c>
      <c r="G23" s="103">
        <f t="shared" si="4"/>
        <v>3000000</v>
      </c>
      <c r="H23" s="104">
        <f t="shared" si="4"/>
        <v>0</v>
      </c>
      <c r="I23" s="104">
        <f t="shared" si="4"/>
        <v>3000000</v>
      </c>
      <c r="J23" s="102" t="e">
        <f t="shared" si="4"/>
        <v>#REF!</v>
      </c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</row>
    <row r="24" spans="1:23" s="100" customFormat="1" ht="18.75" hidden="1" outlineLevel="2">
      <c r="A24" s="92" t="s">
        <v>23</v>
      </c>
      <c r="B24" s="101" t="s">
        <v>20</v>
      </c>
      <c r="C24" s="94"/>
      <c r="D24" s="95" t="e">
        <f t="shared" ref="D24:J24" si="5">SUM(D280+D297)</f>
        <v>#REF!</v>
      </c>
      <c r="E24" s="96" t="e">
        <f t="shared" si="5"/>
        <v>#REF!</v>
      </c>
      <c r="F24" s="102" t="e">
        <f t="shared" si="5"/>
        <v>#REF!</v>
      </c>
      <c r="G24" s="103">
        <f t="shared" si="5"/>
        <v>47000000</v>
      </c>
      <c r="H24" s="104">
        <f t="shared" si="5"/>
        <v>0</v>
      </c>
      <c r="I24" s="104">
        <f t="shared" si="5"/>
        <v>47000000</v>
      </c>
      <c r="J24" s="102" t="e">
        <f t="shared" si="5"/>
        <v>#REF!</v>
      </c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</row>
    <row r="25" spans="1:23" s="100" customFormat="1" ht="18.75" outlineLevel="1" collapsed="1">
      <c r="A25" s="92">
        <v>2</v>
      </c>
      <c r="B25" s="101" t="s">
        <v>24</v>
      </c>
      <c r="C25" s="94"/>
      <c r="D25" s="95" t="e">
        <f t="shared" ref="D25:J25" si="6">SUM(D26:D26)</f>
        <v>#REF!</v>
      </c>
      <c r="E25" s="96" t="e">
        <f t="shared" si="6"/>
        <v>#REF!</v>
      </c>
      <c r="F25" s="102" t="e">
        <f t="shared" si="6"/>
        <v>#REF!</v>
      </c>
      <c r="G25" s="103">
        <f t="shared" si="6"/>
        <v>3000000</v>
      </c>
      <c r="H25" s="104">
        <f t="shared" si="6"/>
        <v>0</v>
      </c>
      <c r="I25" s="104">
        <f t="shared" si="6"/>
        <v>3000000</v>
      </c>
      <c r="J25" s="105" t="e">
        <f t="shared" si="6"/>
        <v>#REF!</v>
      </c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</row>
    <row r="26" spans="1:23" s="100" customFormat="1" ht="18.75" hidden="1" outlineLevel="2">
      <c r="A26" s="92"/>
      <c r="B26" s="101" t="s">
        <v>18</v>
      </c>
      <c r="C26" s="94"/>
      <c r="D26" s="95" t="e">
        <f t="shared" ref="D26:J26" si="7">SUM(D119,D154,D198,D199)</f>
        <v>#REF!</v>
      </c>
      <c r="E26" s="96" t="e">
        <f t="shared" si="7"/>
        <v>#REF!</v>
      </c>
      <c r="F26" s="102" t="e">
        <f t="shared" si="7"/>
        <v>#REF!</v>
      </c>
      <c r="G26" s="103">
        <f t="shared" si="7"/>
        <v>3000000</v>
      </c>
      <c r="H26" s="104">
        <f t="shared" si="7"/>
        <v>0</v>
      </c>
      <c r="I26" s="104">
        <f t="shared" si="7"/>
        <v>3000000</v>
      </c>
      <c r="J26" s="102" t="e">
        <f t="shared" si="7"/>
        <v>#REF!</v>
      </c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</row>
    <row r="27" spans="1:23" s="100" customFormat="1" ht="18.75" outlineLevel="1" collapsed="1">
      <c r="A27" s="92">
        <v>3</v>
      </c>
      <c r="B27" s="101" t="s">
        <v>25</v>
      </c>
      <c r="C27" s="94"/>
      <c r="D27" s="95" t="e">
        <f t="shared" ref="D27:J27" si="8">SUM(D158)</f>
        <v>#REF!</v>
      </c>
      <c r="E27" s="96" t="e">
        <f t="shared" si="8"/>
        <v>#REF!</v>
      </c>
      <c r="F27" s="102" t="e">
        <f t="shared" si="8"/>
        <v>#REF!</v>
      </c>
      <c r="G27" s="103">
        <f t="shared" si="8"/>
        <v>3000000000</v>
      </c>
      <c r="H27" s="104">
        <f t="shared" si="8"/>
        <v>0</v>
      </c>
      <c r="I27" s="104">
        <f t="shared" si="8"/>
        <v>3000000000</v>
      </c>
      <c r="J27" s="102" t="e">
        <f t="shared" si="8"/>
        <v>#REF!</v>
      </c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</row>
    <row r="28" spans="1:23" s="100" customFormat="1" ht="56.25" outlineLevel="1">
      <c r="A28" s="92">
        <v>4</v>
      </c>
      <c r="B28" s="93" t="s">
        <v>26</v>
      </c>
      <c r="C28" s="94"/>
      <c r="D28" s="95" t="e">
        <f t="shared" ref="D28:J28" si="9">SUM(D121)</f>
        <v>#REF!</v>
      </c>
      <c r="E28" s="96" t="e">
        <f t="shared" si="9"/>
        <v>#REF!</v>
      </c>
      <c r="F28" s="96" t="e">
        <f t="shared" si="9"/>
        <v>#REF!</v>
      </c>
      <c r="G28" s="97">
        <f t="shared" si="9"/>
        <v>57000000</v>
      </c>
      <c r="H28" s="98">
        <f t="shared" si="9"/>
        <v>0</v>
      </c>
      <c r="I28" s="98">
        <f t="shared" si="9"/>
        <v>57000000</v>
      </c>
      <c r="J28" s="96" t="e">
        <f t="shared" si="9"/>
        <v>#REF!</v>
      </c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</row>
    <row r="29" spans="1:23" s="100" customFormat="1" ht="18.75" outlineLevel="1">
      <c r="A29" s="92">
        <v>5</v>
      </c>
      <c r="B29" s="101" t="s">
        <v>27</v>
      </c>
      <c r="C29" s="94"/>
      <c r="D29" s="95" t="e">
        <f t="shared" ref="D29:J29" si="10">SUM(D30:D31)</f>
        <v>#REF!</v>
      </c>
      <c r="E29" s="96" t="e">
        <f t="shared" si="10"/>
        <v>#REF!</v>
      </c>
      <c r="F29" s="102" t="e">
        <f t="shared" si="10"/>
        <v>#REF!</v>
      </c>
      <c r="G29" s="103">
        <f t="shared" si="10"/>
        <v>3000000</v>
      </c>
      <c r="H29" s="104">
        <f t="shared" si="10"/>
        <v>0</v>
      </c>
      <c r="I29" s="104">
        <f t="shared" si="10"/>
        <v>3000000</v>
      </c>
      <c r="J29" s="102" t="e">
        <f t="shared" si="10"/>
        <v>#REF!</v>
      </c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</row>
    <row r="30" spans="1:23" s="100" customFormat="1" ht="18.75" hidden="1" outlineLevel="2">
      <c r="A30" s="92" t="s">
        <v>28</v>
      </c>
      <c r="B30" s="101" t="s">
        <v>18</v>
      </c>
      <c r="C30" s="94"/>
      <c r="D30" s="95" t="e">
        <f t="shared" ref="D30:J30" si="11">SUM(D122,D159)</f>
        <v>#REF!</v>
      </c>
      <c r="E30" s="96" t="e">
        <f t="shared" si="11"/>
        <v>#REF!</v>
      </c>
      <c r="F30" s="102" t="e">
        <f t="shared" si="11"/>
        <v>#REF!</v>
      </c>
      <c r="G30" s="103">
        <f t="shared" si="11"/>
        <v>2800000</v>
      </c>
      <c r="H30" s="104">
        <f t="shared" si="11"/>
        <v>0</v>
      </c>
      <c r="I30" s="104">
        <f t="shared" si="11"/>
        <v>2800000</v>
      </c>
      <c r="J30" s="102" t="e">
        <f t="shared" si="11"/>
        <v>#REF!</v>
      </c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</row>
    <row r="31" spans="1:23" s="100" customFormat="1" ht="18.75" hidden="1" outlineLevel="2">
      <c r="A31" s="92" t="s">
        <v>29</v>
      </c>
      <c r="B31" s="101" t="s">
        <v>20</v>
      </c>
      <c r="C31" s="94"/>
      <c r="D31" s="95" t="e">
        <f t="shared" ref="D31:J31" si="12">SUM(D281,D298)</f>
        <v>#REF!</v>
      </c>
      <c r="E31" s="96" t="e">
        <f t="shared" si="12"/>
        <v>#REF!</v>
      </c>
      <c r="F31" s="102" t="e">
        <f t="shared" si="12"/>
        <v>#REF!</v>
      </c>
      <c r="G31" s="103">
        <f t="shared" si="12"/>
        <v>200000</v>
      </c>
      <c r="H31" s="104">
        <f t="shared" si="12"/>
        <v>0</v>
      </c>
      <c r="I31" s="104">
        <f t="shared" si="12"/>
        <v>200000</v>
      </c>
      <c r="J31" s="102" t="e">
        <f t="shared" si="12"/>
        <v>#REF!</v>
      </c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</row>
    <row r="32" spans="1:23" s="100" customFormat="1" ht="18.75" outlineLevel="1" collapsed="1">
      <c r="A32" s="92">
        <v>6</v>
      </c>
      <c r="B32" s="101" t="s">
        <v>30</v>
      </c>
      <c r="C32" s="94"/>
      <c r="D32" s="95" t="e">
        <f t="shared" ref="D32:J32" si="13">D161</f>
        <v>#REF!</v>
      </c>
      <c r="E32" s="96" t="e">
        <f t="shared" si="13"/>
        <v>#REF!</v>
      </c>
      <c r="F32" s="102" t="e">
        <f t="shared" si="13"/>
        <v>#REF!</v>
      </c>
      <c r="G32" s="103">
        <f t="shared" si="13"/>
        <v>5000</v>
      </c>
      <c r="H32" s="104">
        <f t="shared" si="13"/>
        <v>0</v>
      </c>
      <c r="I32" s="104">
        <f t="shared" si="13"/>
        <v>5000</v>
      </c>
      <c r="J32" s="102" t="e">
        <f t="shared" si="13"/>
        <v>#REF!</v>
      </c>
      <c r="K32" s="99"/>
      <c r="L32" s="99"/>
      <c r="M32" s="99"/>
      <c r="N32" s="99"/>
      <c r="O32" s="99"/>
      <c r="P32" s="99"/>
      <c r="Q32" s="99"/>
      <c r="R32" s="99"/>
      <c r="S32" s="99"/>
      <c r="T32" s="99"/>
      <c r="U32" s="99"/>
      <c r="V32" s="99"/>
      <c r="W32" s="99"/>
    </row>
    <row r="33" spans="1:23" s="100" customFormat="1" ht="18.75" outlineLevel="1">
      <c r="A33" s="92">
        <v>7</v>
      </c>
      <c r="B33" s="101" t="s">
        <v>31</v>
      </c>
      <c r="C33" s="94"/>
      <c r="D33" s="95" t="e">
        <f t="shared" ref="D33:J33" si="14">SUM(D34:D35)</f>
        <v>#REF!</v>
      </c>
      <c r="E33" s="96" t="e">
        <f t="shared" si="14"/>
        <v>#REF!</v>
      </c>
      <c r="F33" s="102" t="e">
        <f t="shared" si="14"/>
        <v>#REF!</v>
      </c>
      <c r="G33" s="103">
        <f t="shared" si="14"/>
        <v>150000000</v>
      </c>
      <c r="H33" s="104">
        <f t="shared" si="14"/>
        <v>0</v>
      </c>
      <c r="I33" s="104">
        <f t="shared" si="14"/>
        <v>150000000</v>
      </c>
      <c r="J33" s="102" t="e">
        <f t="shared" si="14"/>
        <v>#REF!</v>
      </c>
      <c r="K33" s="106"/>
      <c r="L33" s="106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</row>
    <row r="34" spans="1:23" s="100" customFormat="1" ht="18.75" hidden="1" outlineLevel="2">
      <c r="A34" s="92" t="s">
        <v>32</v>
      </c>
      <c r="B34" s="101" t="s">
        <v>18</v>
      </c>
      <c r="C34" s="94"/>
      <c r="D34" s="95" t="e">
        <f t="shared" ref="D34:J34" si="15">SUM(D124,D162,D180)</f>
        <v>#REF!</v>
      </c>
      <c r="E34" s="96" t="e">
        <f t="shared" si="15"/>
        <v>#REF!</v>
      </c>
      <c r="F34" s="102" t="e">
        <f t="shared" si="15"/>
        <v>#REF!</v>
      </c>
      <c r="G34" s="103">
        <f t="shared" si="15"/>
        <v>109800000</v>
      </c>
      <c r="H34" s="104">
        <f t="shared" si="15"/>
        <v>0</v>
      </c>
      <c r="I34" s="104">
        <f t="shared" si="15"/>
        <v>109800000</v>
      </c>
      <c r="J34" s="102" t="e">
        <f t="shared" si="15"/>
        <v>#REF!</v>
      </c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</row>
    <row r="35" spans="1:23" s="100" customFormat="1" ht="18.75" hidden="1" outlineLevel="2">
      <c r="A35" s="92" t="s">
        <v>33</v>
      </c>
      <c r="B35" s="101" t="s">
        <v>20</v>
      </c>
      <c r="C35" s="94"/>
      <c r="D35" s="95" t="e">
        <f t="shared" ref="D35:J35" si="16">SUM(D283,D301)</f>
        <v>#REF!</v>
      </c>
      <c r="E35" s="96" t="e">
        <f t="shared" si="16"/>
        <v>#REF!</v>
      </c>
      <c r="F35" s="102" t="e">
        <f t="shared" si="16"/>
        <v>#REF!</v>
      </c>
      <c r="G35" s="103">
        <f t="shared" si="16"/>
        <v>40200000</v>
      </c>
      <c r="H35" s="104">
        <f t="shared" si="16"/>
        <v>0</v>
      </c>
      <c r="I35" s="104">
        <f t="shared" si="16"/>
        <v>40200000</v>
      </c>
      <c r="J35" s="102" t="e">
        <f t="shared" si="16"/>
        <v>#REF!</v>
      </c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</row>
    <row r="36" spans="1:23" s="100" customFormat="1" ht="18.75" outlineLevel="1" collapsed="1">
      <c r="A36" s="92">
        <v>8</v>
      </c>
      <c r="B36" s="101" t="s">
        <v>34</v>
      </c>
      <c r="C36" s="94"/>
      <c r="D36" s="95" t="e">
        <f t="shared" ref="D36:J36" si="17">SUM(D37)</f>
        <v>#REF!</v>
      </c>
      <c r="E36" s="96" t="e">
        <f t="shared" si="17"/>
        <v>#REF!</v>
      </c>
      <c r="F36" s="102" t="e">
        <f t="shared" si="17"/>
        <v>#REF!</v>
      </c>
      <c r="G36" s="103">
        <f t="shared" si="17"/>
        <v>2500000</v>
      </c>
      <c r="H36" s="104">
        <f t="shared" si="17"/>
        <v>0</v>
      </c>
      <c r="I36" s="104">
        <f t="shared" si="17"/>
        <v>2500000</v>
      </c>
      <c r="J36" s="102" t="e">
        <f t="shared" si="17"/>
        <v>#REF!</v>
      </c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</row>
    <row r="37" spans="1:23" s="100" customFormat="1" ht="18.75" hidden="1" outlineLevel="2">
      <c r="A37" s="92" t="s">
        <v>35</v>
      </c>
      <c r="B37" s="101" t="s">
        <v>18</v>
      </c>
      <c r="C37" s="94"/>
      <c r="D37" s="95" t="e">
        <f t="shared" ref="D37:J37" si="18">D156</f>
        <v>#REF!</v>
      </c>
      <c r="E37" s="96" t="e">
        <f t="shared" si="18"/>
        <v>#REF!</v>
      </c>
      <c r="F37" s="102" t="e">
        <f t="shared" si="18"/>
        <v>#REF!</v>
      </c>
      <c r="G37" s="103">
        <f t="shared" si="18"/>
        <v>2500000</v>
      </c>
      <c r="H37" s="104">
        <f t="shared" si="18"/>
        <v>0</v>
      </c>
      <c r="I37" s="104">
        <f t="shared" si="18"/>
        <v>2500000</v>
      </c>
      <c r="J37" s="102" t="e">
        <f t="shared" si="18"/>
        <v>#REF!</v>
      </c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</row>
    <row r="38" spans="1:23" s="100" customFormat="1" ht="37.5" outlineLevel="1" collapsed="1">
      <c r="A38" s="92">
        <v>9</v>
      </c>
      <c r="B38" s="93" t="s">
        <v>36</v>
      </c>
      <c r="C38" s="94"/>
      <c r="D38" s="95" t="e">
        <f t="shared" ref="D38:J38" si="19">SUM(D39:D40)</f>
        <v>#REF!</v>
      </c>
      <c r="E38" s="96" t="e">
        <f t="shared" si="19"/>
        <v>#REF!</v>
      </c>
      <c r="F38" s="96" t="e">
        <f t="shared" si="19"/>
        <v>#REF!</v>
      </c>
      <c r="G38" s="97">
        <f t="shared" si="19"/>
        <v>10000000</v>
      </c>
      <c r="H38" s="98">
        <f t="shared" si="19"/>
        <v>0</v>
      </c>
      <c r="I38" s="98">
        <f t="shared" si="19"/>
        <v>10000000</v>
      </c>
      <c r="J38" s="96" t="e">
        <f t="shared" si="19"/>
        <v>#REF!</v>
      </c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</row>
    <row r="39" spans="1:23" s="100" customFormat="1" ht="18.75" hidden="1" outlineLevel="2">
      <c r="A39" s="92" t="s">
        <v>37</v>
      </c>
      <c r="B39" s="101" t="s">
        <v>18</v>
      </c>
      <c r="C39" s="94"/>
      <c r="D39" s="95" t="e">
        <f t="shared" ref="D39:J39" si="20">D157</f>
        <v>#REF!</v>
      </c>
      <c r="E39" s="96" t="e">
        <f t="shared" si="20"/>
        <v>#REF!</v>
      </c>
      <c r="F39" s="102" t="e">
        <f t="shared" si="20"/>
        <v>#REF!</v>
      </c>
      <c r="G39" s="103">
        <f t="shared" si="20"/>
        <v>6200000</v>
      </c>
      <c r="H39" s="104" t="str">
        <f t="shared" si="20"/>
        <v/>
      </c>
      <c r="I39" s="104">
        <f t="shared" si="20"/>
        <v>6200000</v>
      </c>
      <c r="J39" s="102" t="e">
        <f t="shared" si="20"/>
        <v>#REF!</v>
      </c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</row>
    <row r="40" spans="1:23" s="100" customFormat="1" ht="18.75" hidden="1" outlineLevel="2">
      <c r="A40" s="92" t="s">
        <v>38</v>
      </c>
      <c r="B40" s="101" t="s">
        <v>20</v>
      </c>
      <c r="C40" s="94"/>
      <c r="D40" s="95" t="e">
        <f t="shared" ref="D40:J40" si="21">D299</f>
        <v>#REF!</v>
      </c>
      <c r="E40" s="96" t="e">
        <f t="shared" si="21"/>
        <v>#REF!</v>
      </c>
      <c r="F40" s="102" t="e">
        <f t="shared" si="21"/>
        <v>#REF!</v>
      </c>
      <c r="G40" s="103">
        <f t="shared" si="21"/>
        <v>3800000</v>
      </c>
      <c r="H40" s="104" t="str">
        <f t="shared" si="21"/>
        <v/>
      </c>
      <c r="I40" s="104">
        <f t="shared" si="21"/>
        <v>3800000</v>
      </c>
      <c r="J40" s="102" t="e">
        <f t="shared" si="21"/>
        <v>#REF!</v>
      </c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</row>
    <row r="41" spans="1:23" s="100" customFormat="1" ht="18.75" outlineLevel="1" collapsed="1">
      <c r="A41" s="92">
        <v>10</v>
      </c>
      <c r="B41" s="101" t="s">
        <v>39</v>
      </c>
      <c r="C41" s="94"/>
      <c r="D41" s="95" t="e">
        <f t="shared" ref="D41:J41" si="22">SUM(D150)</f>
        <v>#REF!</v>
      </c>
      <c r="E41" s="96" t="e">
        <f t="shared" si="22"/>
        <v>#REF!</v>
      </c>
      <c r="F41" s="102" t="e">
        <f t="shared" si="22"/>
        <v>#REF!</v>
      </c>
      <c r="G41" s="103">
        <f t="shared" si="22"/>
        <v>103000000</v>
      </c>
      <c r="H41" s="104">
        <f t="shared" si="22"/>
        <v>0</v>
      </c>
      <c r="I41" s="104">
        <f t="shared" si="22"/>
        <v>103000000</v>
      </c>
      <c r="J41" s="102" t="e">
        <f t="shared" si="22"/>
        <v>#REF!</v>
      </c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</row>
    <row r="42" spans="1:23" s="100" customFormat="1" ht="18.75" outlineLevel="1">
      <c r="A42" s="92">
        <v>11</v>
      </c>
      <c r="B42" s="101" t="s">
        <v>40</v>
      </c>
      <c r="C42" s="94"/>
      <c r="D42" s="95" t="e">
        <f t="shared" ref="D42:J42" si="23">SUM(D43:D44)</f>
        <v>#REF!</v>
      </c>
      <c r="E42" s="96" t="e">
        <f t="shared" si="23"/>
        <v>#REF!</v>
      </c>
      <c r="F42" s="102" t="e">
        <f t="shared" si="23"/>
        <v>#REF!</v>
      </c>
      <c r="G42" s="103">
        <f t="shared" si="23"/>
        <v>190000000</v>
      </c>
      <c r="H42" s="104">
        <f t="shared" si="23"/>
        <v>0</v>
      </c>
      <c r="I42" s="104">
        <f t="shared" si="23"/>
        <v>190000000</v>
      </c>
      <c r="J42" s="102" t="e">
        <f t="shared" si="23"/>
        <v>#REF!</v>
      </c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</row>
    <row r="43" spans="1:23" s="100" customFormat="1" ht="18.75" hidden="1" outlineLevel="2">
      <c r="A43" s="92" t="s">
        <v>41</v>
      </c>
      <c r="B43" s="101" t="s">
        <v>18</v>
      </c>
      <c r="C43" s="94"/>
      <c r="D43" s="95" t="e">
        <f t="shared" ref="D43:J43" si="24">D123+D160</f>
        <v>#REF!</v>
      </c>
      <c r="E43" s="96" t="e">
        <f t="shared" si="24"/>
        <v>#REF!</v>
      </c>
      <c r="F43" s="102" t="e">
        <f t="shared" si="24"/>
        <v>#REF!</v>
      </c>
      <c r="G43" s="103">
        <f t="shared" si="24"/>
        <v>187850000</v>
      </c>
      <c r="H43" s="104">
        <f t="shared" si="24"/>
        <v>0</v>
      </c>
      <c r="I43" s="104">
        <f t="shared" si="24"/>
        <v>187850000</v>
      </c>
      <c r="J43" s="102" t="e">
        <f t="shared" si="24"/>
        <v>#REF!</v>
      </c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</row>
    <row r="44" spans="1:23" s="100" customFormat="1" ht="18.75" hidden="1" outlineLevel="2">
      <c r="A44" s="92" t="s">
        <v>42</v>
      </c>
      <c r="B44" s="101" t="s">
        <v>20</v>
      </c>
      <c r="C44" s="94"/>
      <c r="D44" s="95" t="e">
        <f t="shared" ref="D44:J44" si="25">D300+D282</f>
        <v>#REF!</v>
      </c>
      <c r="E44" s="96" t="e">
        <f t="shared" si="25"/>
        <v>#REF!</v>
      </c>
      <c r="F44" s="102" t="e">
        <f t="shared" si="25"/>
        <v>#REF!</v>
      </c>
      <c r="G44" s="103">
        <f t="shared" si="25"/>
        <v>2150000</v>
      </c>
      <c r="H44" s="104">
        <f t="shared" si="25"/>
        <v>0</v>
      </c>
      <c r="I44" s="104">
        <f t="shared" si="25"/>
        <v>2150000</v>
      </c>
      <c r="J44" s="102" t="e">
        <f t="shared" si="25"/>
        <v>#REF!</v>
      </c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</row>
    <row r="45" spans="1:23" s="100" customFormat="1" ht="18.75" outlineLevel="1" collapsed="1">
      <c r="A45" s="92">
        <v>12</v>
      </c>
      <c r="B45" s="101" t="s">
        <v>43</v>
      </c>
      <c r="C45" s="94"/>
      <c r="D45" s="95" t="e">
        <f t="shared" ref="D45:J45" si="26">D313</f>
        <v>#REF!</v>
      </c>
      <c r="E45" s="96" t="e">
        <f t="shared" si="26"/>
        <v>#REF!</v>
      </c>
      <c r="F45" s="102" t="e">
        <f t="shared" si="26"/>
        <v>#REF!</v>
      </c>
      <c r="G45" s="103">
        <f t="shared" si="26"/>
        <v>930000000</v>
      </c>
      <c r="H45" s="104">
        <f t="shared" si="26"/>
        <v>0</v>
      </c>
      <c r="I45" s="104">
        <f t="shared" si="26"/>
        <v>930000000</v>
      </c>
      <c r="J45" s="102" t="e">
        <f t="shared" si="26"/>
        <v>#REF!</v>
      </c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</row>
    <row r="46" spans="1:23" s="100" customFormat="1" ht="18.75" outlineLevel="1">
      <c r="A46" s="92">
        <v>13</v>
      </c>
      <c r="B46" s="101" t="s">
        <v>44</v>
      </c>
      <c r="C46" s="94"/>
      <c r="D46" s="95" t="e">
        <f t="shared" ref="D46:J46" si="27">SUM(D47:D51,D56,D53)</f>
        <v>#REF!</v>
      </c>
      <c r="E46" s="96" t="e">
        <f t="shared" si="27"/>
        <v>#REF!</v>
      </c>
      <c r="F46" s="102" t="e">
        <f t="shared" si="27"/>
        <v>#REF!</v>
      </c>
      <c r="G46" s="103">
        <f t="shared" si="27"/>
        <v>324604000</v>
      </c>
      <c r="H46" s="104">
        <f t="shared" si="27"/>
        <v>0</v>
      </c>
      <c r="I46" s="104">
        <f t="shared" si="27"/>
        <v>324604000</v>
      </c>
      <c r="J46" s="102" t="e">
        <f t="shared" si="27"/>
        <v>#REF!</v>
      </c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</row>
    <row r="47" spans="1:23" s="100" customFormat="1" ht="18.75" outlineLevel="1">
      <c r="A47" s="92" t="s">
        <v>45</v>
      </c>
      <c r="B47" s="107" t="s">
        <v>46</v>
      </c>
      <c r="C47" s="94"/>
      <c r="D47" s="95" t="e">
        <f>SUM(D223)</f>
        <v>#REF!</v>
      </c>
      <c r="E47" s="96" t="e">
        <f>'[1]Pl 2016-20 PFC'!#REF!</f>
        <v>#REF!</v>
      </c>
      <c r="F47" s="96" t="e">
        <f>'[1]Pl 2016-20 PFC'!#REF!</f>
        <v>#REF!</v>
      </c>
      <c r="G47" s="97">
        <f>'[1]Pl 2016-20 PFC'!D231+'[1]Pl 2016-20 PFC'!D208</f>
        <v>59616000</v>
      </c>
      <c r="H47" s="98">
        <f>'[1]Pl 2016-20 PFC'!E231+'[1]Pl 2016-20 PFC'!E208</f>
        <v>0</v>
      </c>
      <c r="I47" s="98">
        <f>'[1]Pl 2016-20 PFC'!F231+'[1]Pl 2016-20 PFC'!F208</f>
        <v>59616000</v>
      </c>
      <c r="J47" s="96" t="e">
        <f>'[1]Pl 2016-20 PFC'!#REF!</f>
        <v>#REF!</v>
      </c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</row>
    <row r="48" spans="1:23" s="100" customFormat="1" ht="18.75" outlineLevel="1">
      <c r="A48" s="92" t="s">
        <v>47</v>
      </c>
      <c r="B48" s="101" t="s">
        <v>48</v>
      </c>
      <c r="C48" s="94"/>
      <c r="D48" s="95" t="e">
        <f>SUM(D229)</f>
        <v>#REF!</v>
      </c>
      <c r="E48" s="96" t="e">
        <f>SUM(E229)</f>
        <v>#REF!</v>
      </c>
      <c r="F48" s="102" t="e">
        <f>SUM(F229)</f>
        <v>#REF!</v>
      </c>
      <c r="G48" s="103">
        <f>G229+G203</f>
        <v>999000</v>
      </c>
      <c r="H48" s="103">
        <f>H229+H203</f>
        <v>0</v>
      </c>
      <c r="I48" s="103">
        <f>I229+I203</f>
        <v>999000</v>
      </c>
      <c r="J48" s="102" t="e">
        <f>SUM(J229)</f>
        <v>#REF!</v>
      </c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</row>
    <row r="49" spans="1:23" s="100" customFormat="1" ht="18.75" outlineLevel="1">
      <c r="A49" s="92" t="s">
        <v>49</v>
      </c>
      <c r="B49" s="101" t="s">
        <v>50</v>
      </c>
      <c r="C49" s="94"/>
      <c r="D49" s="95" t="e">
        <f>SUM(D225)</f>
        <v>#REF!</v>
      </c>
      <c r="E49" s="96" t="e">
        <f>'[1]Pl 2016-20 PFC'!#REF!</f>
        <v>#REF!</v>
      </c>
      <c r="F49" s="96" t="e">
        <f>'[1]Pl 2016-20 PFC'!#REF!</f>
        <v>#REF!</v>
      </c>
      <c r="G49" s="98">
        <f>'[1]Pl 2016-20 PFC'!D237+'[1]Pl 2016-20 PFC'!D210</f>
        <v>11616000</v>
      </c>
      <c r="H49" s="98">
        <f>'[1]Pl 2016-20 PFC'!E237+'[1]Pl 2016-20 PFC'!E210</f>
        <v>0</v>
      </c>
      <c r="I49" s="98">
        <f>'[1]Pl 2016-20 PFC'!F237+'[1]Pl 2016-20 PFC'!F210</f>
        <v>11616000</v>
      </c>
      <c r="J49" s="96" t="e">
        <f>'[1]Pl 2016-20 PFC'!#REF!</f>
        <v>#REF!</v>
      </c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</row>
    <row r="50" spans="1:23" s="100" customFormat="1" ht="18.75" outlineLevel="1">
      <c r="A50" s="92" t="s">
        <v>51</v>
      </c>
      <c r="B50" s="101" t="s">
        <v>52</v>
      </c>
      <c r="C50" s="94"/>
      <c r="D50" s="95" t="e">
        <f>SUM(D227)</f>
        <v>#REF!</v>
      </c>
      <c r="E50" s="96" t="e">
        <f>'[1]Pl 2016-20 PFC'!#REF!</f>
        <v>#REF!</v>
      </c>
      <c r="F50" s="102" t="e">
        <f>SUM(F227)</f>
        <v>#REF!</v>
      </c>
      <c r="G50" s="103">
        <f>'[1]Pl 2016-20 PFC'!D240+'[1]Pl 2016-20 PFC'!D211</f>
        <v>1616000</v>
      </c>
      <c r="H50" s="104">
        <f>'[1]Pl 2016-20 PFC'!E240+'[1]Pl 2016-20 PFC'!E211</f>
        <v>0</v>
      </c>
      <c r="I50" s="104">
        <f>'[1]Pl 2016-20 PFC'!F240+'[1]Pl 2016-20 PFC'!F211</f>
        <v>1616000</v>
      </c>
      <c r="J50" s="102" t="e">
        <f>'[1]Pl 2016-20 PFC'!#REF!</f>
        <v>#REF!</v>
      </c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</row>
    <row r="51" spans="1:23" s="100" customFormat="1" ht="18.75" outlineLevel="1">
      <c r="A51" s="92" t="s">
        <v>53</v>
      </c>
      <c r="B51" s="107" t="s">
        <v>54</v>
      </c>
      <c r="C51" s="94"/>
      <c r="D51" s="95" t="e">
        <f>D232</f>
        <v>#REF!</v>
      </c>
      <c r="E51" s="96" t="e">
        <f>E232</f>
        <v>#REF!</v>
      </c>
      <c r="F51" s="102" t="e">
        <f>F232</f>
        <v>#REF!</v>
      </c>
      <c r="G51" s="103">
        <f>'[1]Pl 2016-20 PFC'!D53</f>
        <v>43066000</v>
      </c>
      <c r="H51" s="104">
        <f>'[1]Pl 2016-20 PFC'!E53</f>
        <v>0</v>
      </c>
      <c r="I51" s="104">
        <f>'[1]Pl 2016-20 PFC'!F53</f>
        <v>43066000</v>
      </c>
      <c r="J51" s="102" t="e">
        <f>J232</f>
        <v>#REF!</v>
      </c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</row>
    <row r="52" spans="1:23" s="100" customFormat="1" ht="18.75" hidden="1" outlineLevel="2">
      <c r="A52" s="92" t="s">
        <v>55</v>
      </c>
      <c r="B52" s="107" t="s">
        <v>56</v>
      </c>
      <c r="C52" s="94"/>
      <c r="D52" s="95" t="e">
        <f t="shared" ref="D52:J52" si="28">D241</f>
        <v>#REF!</v>
      </c>
      <c r="E52" s="96" t="e">
        <f t="shared" si="28"/>
        <v>#REF!</v>
      </c>
      <c r="F52" s="102" t="e">
        <f t="shared" si="28"/>
        <v>#REF!</v>
      </c>
      <c r="G52" s="103">
        <f t="shared" si="28"/>
        <v>1987000</v>
      </c>
      <c r="H52" s="104" t="str">
        <f t="shared" si="28"/>
        <v>0</v>
      </c>
      <c r="I52" s="104">
        <f t="shared" si="28"/>
        <v>1987000</v>
      </c>
      <c r="J52" s="102" t="e">
        <f t="shared" si="28"/>
        <v>#REF!</v>
      </c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</row>
    <row r="53" spans="1:23" s="100" customFormat="1" ht="18.75" outlineLevel="1" collapsed="1">
      <c r="A53" s="92" t="s">
        <v>57</v>
      </c>
      <c r="B53" s="107" t="s">
        <v>58</v>
      </c>
      <c r="C53" s="94"/>
      <c r="D53" s="95" t="e">
        <f t="shared" ref="D53:J53" si="29">SUM(D234)</f>
        <v>#REF!</v>
      </c>
      <c r="E53" s="96" t="e">
        <f t="shared" si="29"/>
        <v>#REF!</v>
      </c>
      <c r="F53" s="102" t="e">
        <f t="shared" si="29"/>
        <v>#REF!</v>
      </c>
      <c r="G53" s="103">
        <f t="shared" si="29"/>
        <v>33691000</v>
      </c>
      <c r="H53" s="104">
        <f t="shared" si="29"/>
        <v>0</v>
      </c>
      <c r="I53" s="104">
        <f t="shared" si="29"/>
        <v>33691000</v>
      </c>
      <c r="J53" s="102" t="e">
        <f t="shared" si="29"/>
        <v>#REF!</v>
      </c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</row>
    <row r="54" spans="1:23" s="100" customFormat="1" ht="18.75" outlineLevel="1">
      <c r="A54" s="92" t="s">
        <v>59</v>
      </c>
      <c r="B54" s="107" t="s">
        <v>60</v>
      </c>
      <c r="C54" s="94"/>
      <c r="D54" s="95" t="e">
        <f t="shared" ref="D54:J54" si="30">SUM(D267)</f>
        <v>#REF!</v>
      </c>
      <c r="E54" s="96" t="e">
        <f t="shared" si="30"/>
        <v>#REF!</v>
      </c>
      <c r="F54" s="102" t="e">
        <f t="shared" si="30"/>
        <v>#REF!</v>
      </c>
      <c r="G54" s="103">
        <f t="shared" si="30"/>
        <v>18463000</v>
      </c>
      <c r="H54" s="104">
        <f t="shared" si="30"/>
        <v>0</v>
      </c>
      <c r="I54" s="104">
        <f t="shared" si="30"/>
        <v>18463000</v>
      </c>
      <c r="J54" s="102" t="e">
        <f t="shared" si="30"/>
        <v>#REF!</v>
      </c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</row>
    <row r="55" spans="1:23" s="100" customFormat="1" ht="18.75" outlineLevel="1">
      <c r="A55" s="92" t="s">
        <v>61</v>
      </c>
      <c r="B55" s="107" t="s">
        <v>62</v>
      </c>
      <c r="C55" s="94"/>
      <c r="D55" s="95" t="e">
        <f t="shared" ref="D55:J55" si="31">D268</f>
        <v>#REF!</v>
      </c>
      <c r="E55" s="96" t="e">
        <f t="shared" si="31"/>
        <v>#REF!</v>
      </c>
      <c r="F55" s="102" t="e">
        <f t="shared" si="31"/>
        <v>#REF!</v>
      </c>
      <c r="G55" s="103">
        <f t="shared" si="31"/>
        <v>15228000</v>
      </c>
      <c r="H55" s="104">
        <f t="shared" si="31"/>
        <v>0</v>
      </c>
      <c r="I55" s="104">
        <f t="shared" si="31"/>
        <v>15228000</v>
      </c>
      <c r="J55" s="102" t="e">
        <f t="shared" si="31"/>
        <v>#REF!</v>
      </c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</row>
    <row r="56" spans="1:23" s="100" customFormat="1" ht="18.75" outlineLevel="1">
      <c r="A56" s="92" t="s">
        <v>63</v>
      </c>
      <c r="B56" s="108" t="s">
        <v>64</v>
      </c>
      <c r="C56" s="94"/>
      <c r="D56" s="95" t="e">
        <f t="shared" ref="D56:J56" si="32">SUM(D269)</f>
        <v>#REF!</v>
      </c>
      <c r="E56" s="96" t="e">
        <f t="shared" si="32"/>
        <v>#REF!</v>
      </c>
      <c r="F56" s="96" t="e">
        <f t="shared" si="32"/>
        <v>#REF!</v>
      </c>
      <c r="G56" s="97">
        <f t="shared" si="32"/>
        <v>174000000</v>
      </c>
      <c r="H56" s="98">
        <f t="shared" si="32"/>
        <v>0</v>
      </c>
      <c r="I56" s="98">
        <f t="shared" si="32"/>
        <v>174000000</v>
      </c>
      <c r="J56" s="96" t="e">
        <f t="shared" si="32"/>
        <v>#REF!</v>
      </c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</row>
    <row r="57" spans="1:23" s="100" customFormat="1" ht="18.75" outlineLevel="1">
      <c r="A57" s="92">
        <v>14</v>
      </c>
      <c r="B57" s="101" t="s">
        <v>65</v>
      </c>
      <c r="C57" s="94"/>
      <c r="D57" s="95" t="e">
        <f t="shared" ref="D57:J57" si="33">SUM(D193)</f>
        <v>#REF!</v>
      </c>
      <c r="E57" s="96" t="e">
        <f t="shared" si="33"/>
        <v>#REF!</v>
      </c>
      <c r="F57" s="102" t="e">
        <f t="shared" si="33"/>
        <v>#REF!</v>
      </c>
      <c r="G57" s="103">
        <f t="shared" si="33"/>
        <v>3831000</v>
      </c>
      <c r="H57" s="104">
        <f t="shared" si="33"/>
        <v>0</v>
      </c>
      <c r="I57" s="104">
        <f t="shared" si="33"/>
        <v>3831000</v>
      </c>
      <c r="J57" s="102" t="e">
        <f t="shared" si="33"/>
        <v>#REF!</v>
      </c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</row>
    <row r="58" spans="1:23" s="100" customFormat="1" ht="18.75" outlineLevel="1">
      <c r="A58" s="92">
        <v>15</v>
      </c>
      <c r="B58" s="101" t="s">
        <v>66</v>
      </c>
      <c r="C58" s="94"/>
      <c r="D58" s="95" t="e">
        <f>SUM(D273:D275)</f>
        <v>#REF!</v>
      </c>
      <c r="E58" s="96" t="e">
        <f>SUM(E273:E275)</f>
        <v>#REF!</v>
      </c>
      <c r="F58" s="102" t="e">
        <f>SUM(F273:F275)</f>
        <v>#REF!</v>
      </c>
      <c r="G58" s="103">
        <f>SUM(G273:G275)+G214</f>
        <v>51497000</v>
      </c>
      <c r="H58" s="103">
        <f>SUM(H273:H275)+H214</f>
        <v>0</v>
      </c>
      <c r="I58" s="103">
        <f>SUM(I273:I275)+I214</f>
        <v>51497000</v>
      </c>
      <c r="J58" s="102" t="e">
        <f>SUM(J273:J275)</f>
        <v>#REF!</v>
      </c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</row>
    <row r="59" spans="1:23" s="100" customFormat="1" ht="18.75" outlineLevel="1">
      <c r="A59" s="92">
        <v>16</v>
      </c>
      <c r="B59" s="101" t="s">
        <v>67</v>
      </c>
      <c r="C59" s="94"/>
      <c r="D59" s="95" t="e">
        <f t="shared" ref="D59:J59" si="34">SUM(D318)</f>
        <v>#REF!</v>
      </c>
      <c r="E59" s="96" t="e">
        <f t="shared" si="34"/>
        <v>#REF!</v>
      </c>
      <c r="F59" s="102" t="e">
        <f t="shared" si="34"/>
        <v>#REF!</v>
      </c>
      <c r="G59" s="103">
        <f t="shared" si="34"/>
        <v>300000</v>
      </c>
      <c r="H59" s="104">
        <f t="shared" si="34"/>
        <v>0</v>
      </c>
      <c r="I59" s="104">
        <f t="shared" si="34"/>
        <v>300000</v>
      </c>
      <c r="J59" s="102" t="e">
        <f t="shared" si="34"/>
        <v>#REF!</v>
      </c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</row>
    <row r="60" spans="1:23" s="111" customFormat="1" ht="37.5" outlineLevel="1">
      <c r="A60" s="92">
        <v>17</v>
      </c>
      <c r="B60" s="109" t="s">
        <v>68</v>
      </c>
      <c r="C60" s="94"/>
      <c r="D60" s="95" t="e">
        <f t="shared" ref="D60:J60" si="35">SUM(D61:D63)</f>
        <v>#REF!</v>
      </c>
      <c r="E60" s="96" t="e">
        <f t="shared" si="35"/>
        <v>#REF!</v>
      </c>
      <c r="F60" s="96" t="e">
        <f t="shared" si="35"/>
        <v>#REF!</v>
      </c>
      <c r="G60" s="97">
        <f t="shared" si="35"/>
        <v>2500000</v>
      </c>
      <c r="H60" s="98">
        <f t="shared" si="35"/>
        <v>0</v>
      </c>
      <c r="I60" s="98">
        <f t="shared" si="35"/>
        <v>2500000</v>
      </c>
      <c r="J60" s="96" t="e">
        <f t="shared" si="35"/>
        <v>#REF!</v>
      </c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</row>
    <row r="61" spans="1:23" s="111" customFormat="1" ht="18.75" hidden="1" outlineLevel="2">
      <c r="A61" s="112" t="s">
        <v>69</v>
      </c>
      <c r="B61" s="101" t="s">
        <v>18</v>
      </c>
      <c r="C61" s="113"/>
      <c r="D61" s="114" t="e">
        <f>'[1]Pl 2016-20 PFC'!#REF!</f>
        <v>#REF!</v>
      </c>
      <c r="E61" s="102" t="e">
        <f>'[1]Pl 2016-20 PFC'!#REF!</f>
        <v>#REF!</v>
      </c>
      <c r="F61" s="102" t="e">
        <f>'[1]Pl 2016-20 PFC'!#REF!</f>
        <v>#REF!</v>
      </c>
      <c r="G61" s="115">
        <f>'[1]Pl 2016-20 PFC'!D62</f>
        <v>2500000</v>
      </c>
      <c r="H61" s="102">
        <f>'[1]Pl 2016-20 PFC'!E62</f>
        <v>0</v>
      </c>
      <c r="I61" s="102">
        <f>'[1]Pl 2016-20 PFC'!F62</f>
        <v>2500000</v>
      </c>
      <c r="J61" s="102" t="e">
        <f>'[1]Pl 2016-20 PFC'!#REF!</f>
        <v>#REF!</v>
      </c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</row>
    <row r="62" spans="1:23" s="111" customFormat="1" ht="18.75" hidden="1" outlineLevel="2">
      <c r="A62" s="116" t="s">
        <v>70</v>
      </c>
      <c r="B62" s="117" t="s">
        <v>20</v>
      </c>
      <c r="C62" s="117"/>
      <c r="D62" s="118"/>
      <c r="E62" s="119"/>
      <c r="F62" s="119"/>
      <c r="G62" s="120"/>
      <c r="H62" s="119"/>
      <c r="I62" s="119"/>
      <c r="J62" s="119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</row>
    <row r="63" spans="1:23" s="127" customFormat="1" ht="19.5" outlineLevel="1" collapsed="1" thickBot="1">
      <c r="A63" s="121"/>
      <c r="B63" s="122"/>
      <c r="C63" s="122"/>
      <c r="D63" s="123"/>
      <c r="E63" s="124"/>
      <c r="F63" s="124"/>
      <c r="G63" s="125"/>
      <c r="H63" s="124"/>
      <c r="I63" s="124"/>
      <c r="J63" s="124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</row>
    <row r="64" spans="1:23" s="3" customFormat="1" ht="18.75" outlineLevel="1">
      <c r="A64" s="34"/>
      <c r="B64" s="34"/>
      <c r="C64" s="34"/>
      <c r="D64" s="34"/>
      <c r="E64" s="34"/>
      <c r="F64" s="34"/>
      <c r="G64" s="35"/>
      <c r="H64" s="34"/>
      <c r="I64" s="34"/>
      <c r="J64" s="3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7"/>
      <c r="W64" s="7"/>
    </row>
    <row r="65" spans="1:23" ht="19.5" thickBot="1">
      <c r="A65" s="33" t="s">
        <v>71</v>
      </c>
      <c r="B65" s="128"/>
      <c r="C65" s="2"/>
      <c r="E65" s="129"/>
      <c r="F65" s="129"/>
      <c r="G65" s="130"/>
      <c r="H65" s="129"/>
      <c r="I65" s="129"/>
      <c r="J65" s="129"/>
    </row>
    <row r="66" spans="1:23" s="43" customFormat="1" ht="48" thickBot="1">
      <c r="A66" s="131" t="s">
        <v>10</v>
      </c>
      <c r="B66" s="132" t="s">
        <v>11</v>
      </c>
      <c r="C66" s="131" t="s">
        <v>72</v>
      </c>
      <c r="D66" s="39" t="str">
        <f t="shared" ref="D66:J66" si="36">D14</f>
        <v>Plan
 po zmianach
2015</v>
      </c>
      <c r="E66" s="39" t="e">
        <f t="shared" si="36"/>
        <v>#REF!</v>
      </c>
      <c r="F66" s="39" t="e">
        <f t="shared" si="36"/>
        <v>#REF!</v>
      </c>
      <c r="G66" s="40" t="str">
        <f t="shared" si="36"/>
        <v>Plan wg. Ustawy Budżetowej 
na 2017 r.</v>
      </c>
      <c r="H66" s="39" t="str">
        <f t="shared" si="36"/>
        <v xml:space="preserve">Zmiany  </v>
      </c>
      <c r="I66" s="39" t="str">
        <f t="shared" si="36"/>
        <v>Plan 
po zmianach 2017</v>
      </c>
      <c r="J66" s="39" t="e">
        <f t="shared" si="36"/>
        <v>#REF!</v>
      </c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2"/>
      <c r="W66" s="42"/>
    </row>
    <row r="67" spans="1:23" s="43" customFormat="1" ht="16.5" customHeight="1" thickBot="1">
      <c r="A67" s="131"/>
      <c r="B67" s="132"/>
      <c r="C67" s="131"/>
      <c r="D67" s="38"/>
      <c r="E67" s="133" t="str">
        <f>G15</f>
        <v>w tysiącach złotych</v>
      </c>
      <c r="F67" s="133"/>
      <c r="G67" s="133"/>
      <c r="H67" s="133"/>
      <c r="I67" s="133"/>
      <c r="J67" s="133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2"/>
      <c r="W67" s="42"/>
    </row>
    <row r="68" spans="1:23" s="59" customFormat="1" ht="12.95" customHeight="1" thickBot="1">
      <c r="A68" s="134">
        <v>1</v>
      </c>
      <c r="B68" s="135">
        <v>2</v>
      </c>
      <c r="C68" s="136">
        <v>3</v>
      </c>
      <c r="D68" s="52"/>
      <c r="E68" s="53">
        <v>4</v>
      </c>
      <c r="F68" s="52" t="s">
        <v>73</v>
      </c>
      <c r="G68" s="137" t="s">
        <v>74</v>
      </c>
      <c r="H68" s="56">
        <v>4</v>
      </c>
      <c r="I68" s="56">
        <v>5</v>
      </c>
      <c r="J68" s="52" t="s">
        <v>75</v>
      </c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8"/>
      <c r="W68" s="58"/>
    </row>
    <row r="69" spans="1:23" s="59" customFormat="1" ht="9.9499999999999993" customHeight="1">
      <c r="A69" s="138"/>
      <c r="B69" s="139"/>
      <c r="C69" s="140"/>
      <c r="D69" s="62"/>
      <c r="E69" s="141"/>
      <c r="F69" s="63"/>
      <c r="G69" s="64"/>
      <c r="H69" s="63"/>
      <c r="I69" s="63"/>
      <c r="J69" s="63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8"/>
      <c r="W69" s="58"/>
    </row>
    <row r="70" spans="1:23" s="73" customFormat="1" ht="18.75">
      <c r="A70" s="66" t="s">
        <v>15</v>
      </c>
      <c r="B70" s="142" t="s">
        <v>76</v>
      </c>
      <c r="C70" s="143" t="s">
        <v>77</v>
      </c>
      <c r="D70" s="144" t="e">
        <f t="shared" ref="D70:J70" si="37">SUM(D72:D73,D76)+SUM(D80:D86)</f>
        <v>#REF!</v>
      </c>
      <c r="E70" s="145" t="e">
        <f t="shared" si="37"/>
        <v>#REF!</v>
      </c>
      <c r="F70" s="69" t="e">
        <f t="shared" si="37"/>
        <v>#REF!</v>
      </c>
      <c r="G70" s="146">
        <f t="shared" si="37"/>
        <v>358197000</v>
      </c>
      <c r="H70" s="146">
        <f t="shared" si="37"/>
        <v>0</v>
      </c>
      <c r="I70" s="146">
        <f t="shared" si="37"/>
        <v>358197000</v>
      </c>
      <c r="J70" s="71" t="e">
        <f t="shared" si="37"/>
        <v>#REF!</v>
      </c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</row>
    <row r="71" spans="1:23" s="100" customFormat="1" ht="15.75" customHeight="1" outlineLevel="1">
      <c r="A71" s="147"/>
      <c r="B71" s="148" t="s">
        <v>78</v>
      </c>
      <c r="C71" s="149"/>
      <c r="D71" s="150"/>
      <c r="E71" s="102"/>
      <c r="F71" s="102"/>
      <c r="G71" s="103"/>
      <c r="H71" s="104"/>
      <c r="I71" s="104"/>
      <c r="J71" s="102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99"/>
      <c r="W71" s="99"/>
    </row>
    <row r="72" spans="1:23" s="91" customFormat="1" ht="18.75" outlineLevel="1">
      <c r="A72" s="151">
        <v>1</v>
      </c>
      <c r="B72" s="148" t="s">
        <v>79</v>
      </c>
      <c r="C72" s="152" t="s">
        <v>77</v>
      </c>
      <c r="D72" s="153" t="e">
        <f>'[1]Pl 2016-20 PFC'!#REF!</f>
        <v>#REF!</v>
      </c>
      <c r="E72" s="154" t="e">
        <f>'[1]Pl 2016-20 PFC'!#REF!</f>
        <v>#REF!</v>
      </c>
      <c r="F72" s="154" t="e">
        <f>'[1]Pl 2016-20 PFC'!#REF!</f>
        <v>#REF!</v>
      </c>
      <c r="G72" s="155">
        <f>'[1]Pl 2016-20 PFC'!D73</f>
        <v>305014000</v>
      </c>
      <c r="H72" s="155">
        <f>'[1]Pl 2016-20 PFC'!E73</f>
        <v>0</v>
      </c>
      <c r="I72" s="155">
        <f>'[1]Pl 2016-20 PFC'!F73</f>
        <v>305014000</v>
      </c>
      <c r="J72" s="156" t="e">
        <f>'[1]Pl 2016-20 PFC'!#REF!</f>
        <v>#REF!</v>
      </c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90"/>
      <c r="W72" s="90"/>
    </row>
    <row r="73" spans="1:23" s="91" customFormat="1" ht="18.75" outlineLevel="1">
      <c r="A73" s="151">
        <v>2</v>
      </c>
      <c r="B73" s="148" t="s">
        <v>80</v>
      </c>
      <c r="C73" s="152" t="s">
        <v>77</v>
      </c>
      <c r="D73" s="153" t="e">
        <f>'[1]Pl 2016-20 PFC'!#REF!</f>
        <v>#REF!</v>
      </c>
      <c r="E73" s="154" t="e">
        <f>'[1]Pl 2016-20 PFC'!#REF!</f>
        <v>#REF!</v>
      </c>
      <c r="F73" s="154" t="e">
        <f>'[1]Pl 2016-20 PFC'!#REF!</f>
        <v>#REF!</v>
      </c>
      <c r="G73" s="155">
        <f>'[1]Pl 2016-20 PFC'!D76</f>
        <v>50490000</v>
      </c>
      <c r="H73" s="155">
        <f>'[1]Pl 2016-20 PFC'!E76</f>
        <v>0</v>
      </c>
      <c r="I73" s="155">
        <f>'[1]Pl 2016-20 PFC'!F76</f>
        <v>50490000</v>
      </c>
      <c r="J73" s="156" t="e">
        <f>'[1]Pl 2016-20 PFC'!#REF!</f>
        <v>#REF!</v>
      </c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90"/>
      <c r="W73" s="90"/>
    </row>
    <row r="74" spans="1:23" s="91" customFormat="1" ht="18.75" outlineLevel="1">
      <c r="A74" s="151" t="s">
        <v>81</v>
      </c>
      <c r="B74" s="148" t="s">
        <v>82</v>
      </c>
      <c r="C74" s="152" t="s">
        <v>77</v>
      </c>
      <c r="D74" s="153" t="e">
        <f>'[1]Pl 2016-20 PFC'!#REF!</f>
        <v>#REF!</v>
      </c>
      <c r="E74" s="154" t="e">
        <f>'[1]Pl 2016-20 PFC'!#REF!</f>
        <v>#REF!</v>
      </c>
      <c r="F74" s="154" t="e">
        <f>'[1]Pl 2016-20 PFC'!#REF!</f>
        <v>#REF!</v>
      </c>
      <c r="G74" s="155">
        <f>'[1]Pl 2016-20 PFC'!D77</f>
        <v>40392000</v>
      </c>
      <c r="H74" s="155">
        <f>'[1]Pl 2016-20 PFC'!E77</f>
        <v>0</v>
      </c>
      <c r="I74" s="155">
        <f>'[1]Pl 2016-20 PFC'!F77</f>
        <v>40392000</v>
      </c>
      <c r="J74" s="156" t="e">
        <f>'[1]Pl 2016-20 PFC'!#REF!</f>
        <v>#REF!</v>
      </c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90"/>
      <c r="W74" s="90"/>
    </row>
    <row r="75" spans="1:23" s="91" customFormat="1" ht="18.75" outlineLevel="1">
      <c r="A75" s="151" t="s">
        <v>83</v>
      </c>
      <c r="B75" s="148" t="s">
        <v>84</v>
      </c>
      <c r="C75" s="152" t="s">
        <v>77</v>
      </c>
      <c r="D75" s="153" t="e">
        <f>'[1]Pl 2016-20 PFC'!#REF!</f>
        <v>#REF!</v>
      </c>
      <c r="E75" s="154" t="e">
        <f>'[1]Pl 2016-20 PFC'!#REF!</f>
        <v>#REF!</v>
      </c>
      <c r="F75" s="154" t="e">
        <f>'[1]Pl 2016-20 PFC'!#REF!</f>
        <v>#REF!</v>
      </c>
      <c r="G75" s="155">
        <f>'[1]Pl 2016-20 PFC'!D78</f>
        <v>2200000</v>
      </c>
      <c r="H75" s="155">
        <f>'[1]Pl 2016-20 PFC'!E78</f>
        <v>0</v>
      </c>
      <c r="I75" s="155">
        <f>'[1]Pl 2016-20 PFC'!F78</f>
        <v>2200000</v>
      </c>
      <c r="J75" s="156" t="e">
        <f>'[1]Pl 2016-20 PFC'!#REF!</f>
        <v>#REF!</v>
      </c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90"/>
      <c r="W75" s="90"/>
    </row>
    <row r="76" spans="1:23" s="91" customFormat="1" ht="18.75" outlineLevel="1">
      <c r="A76" s="151">
        <v>3</v>
      </c>
      <c r="B76" s="148" t="s">
        <v>85</v>
      </c>
      <c r="C76" s="152" t="s">
        <v>77</v>
      </c>
      <c r="D76" s="153" t="e">
        <f>'[1]Pl 2016-20 PFC'!#REF!</f>
        <v>#REF!</v>
      </c>
      <c r="E76" s="154" t="e">
        <f>'[1]Pl 2016-20 PFC'!#REF!</f>
        <v>#REF!</v>
      </c>
      <c r="F76" s="154" t="e">
        <f>'[1]Pl 2016-20 PFC'!#REF!</f>
        <v>#REF!</v>
      </c>
      <c r="G76" s="155">
        <f>'[1]Pl 2016-20 PFC'!D79</f>
        <v>-54993000</v>
      </c>
      <c r="H76" s="155">
        <f>'[1]Pl 2016-20 PFC'!E79</f>
        <v>0</v>
      </c>
      <c r="I76" s="155">
        <f>'[1]Pl 2016-20 PFC'!F79</f>
        <v>-54993000</v>
      </c>
      <c r="J76" s="156" t="e">
        <f>'[1]Pl 2016-20 PFC'!#REF!</f>
        <v>#REF!</v>
      </c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90"/>
      <c r="W76" s="90"/>
    </row>
    <row r="77" spans="1:23" s="91" customFormat="1" ht="18.75" outlineLevel="1">
      <c r="A77" s="151" t="s">
        <v>86</v>
      </c>
      <c r="B77" s="148" t="str">
        <f>+'[1]Pl 2016-20 PFC'!B80</f>
        <v>pozostałe</v>
      </c>
      <c r="C77" s="152" t="s">
        <v>77</v>
      </c>
      <c r="D77" s="153" t="e">
        <f>'[1]Pl 2016-20 PFC'!#REF!</f>
        <v>#REF!</v>
      </c>
      <c r="E77" s="154" t="e">
        <f>'[1]Pl 2016-20 PFC'!#REF!</f>
        <v>#REF!</v>
      </c>
      <c r="F77" s="154" t="e">
        <f>'[1]Pl 2016-20 PFC'!#REF!</f>
        <v>#REF!</v>
      </c>
      <c r="G77" s="155">
        <f>'[1]Pl 2016-20 PFC'!D80</f>
        <v>-54993000</v>
      </c>
      <c r="H77" s="155">
        <f>'[1]Pl 2016-20 PFC'!E80</f>
        <v>0</v>
      </c>
      <c r="I77" s="155">
        <f>'[1]Pl 2016-20 PFC'!F80</f>
        <v>-54993000</v>
      </c>
      <c r="J77" s="156" t="e">
        <f>'[1]Pl 2016-20 PFC'!#REF!</f>
        <v>#REF!</v>
      </c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90"/>
      <c r="W77" s="90"/>
    </row>
    <row r="78" spans="1:23" s="91" customFormat="1" ht="18.75" hidden="1" outlineLevel="2">
      <c r="A78" s="151" t="s">
        <v>87</v>
      </c>
      <c r="B78" s="148" t="str">
        <f>+'[1]Pl 2016-20 PFC'!B81</f>
        <v xml:space="preserve">  - wymagalne</v>
      </c>
      <c r="C78" s="152" t="s">
        <v>77</v>
      </c>
      <c r="D78" s="153" t="e">
        <f>'[1]Pl 2016-20 PFC'!#REF!</f>
        <v>#REF!</v>
      </c>
      <c r="E78" s="154" t="e">
        <f>'[1]Pl 2016-20 PFC'!#REF!</f>
        <v>#REF!</v>
      </c>
      <c r="F78" s="154" t="e">
        <f>'[1]Pl 2016-20 PFC'!#REF!</f>
        <v>#REF!</v>
      </c>
      <c r="G78" s="155">
        <f>'[1]Pl 2016-20 PFC'!D81</f>
        <v>0</v>
      </c>
      <c r="H78" s="155">
        <f>'[1]Pl 2016-20 PFC'!E81</f>
        <v>0</v>
      </c>
      <c r="I78" s="155">
        <f>'[1]Pl 2016-20 PFC'!F81</f>
        <v>0</v>
      </c>
      <c r="J78" s="156" t="e">
        <f>'[1]Pl 2016-20 PFC'!#REF!</f>
        <v>#REF!</v>
      </c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90"/>
      <c r="W78" s="90"/>
    </row>
    <row r="79" spans="1:23" s="91" customFormat="1" ht="18.75" outlineLevel="1" collapsed="1">
      <c r="A79" s="151" t="s">
        <v>88</v>
      </c>
      <c r="B79" s="148" t="s">
        <v>89</v>
      </c>
      <c r="C79" s="152" t="s">
        <v>77</v>
      </c>
      <c r="D79" s="153"/>
      <c r="E79" s="154"/>
      <c r="F79" s="154"/>
      <c r="G79" s="155"/>
      <c r="H79" s="155"/>
      <c r="I79" s="155"/>
      <c r="J79" s="156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90"/>
      <c r="W79" s="90"/>
    </row>
    <row r="80" spans="1:23" s="100" customFormat="1" ht="18.75" hidden="1" outlineLevel="2">
      <c r="A80" s="151" t="s">
        <v>90</v>
      </c>
      <c r="B80" s="148" t="s">
        <v>91</v>
      </c>
      <c r="C80" s="152" t="s">
        <v>77</v>
      </c>
      <c r="D80" s="153" t="e">
        <f>'[1]Pl 2016-20 PFC'!#REF!</f>
        <v>#REF!</v>
      </c>
      <c r="E80" s="154" t="e">
        <f>'[1]Pl 2016-20 PFC'!#REF!</f>
        <v>#REF!</v>
      </c>
      <c r="F80" s="154" t="e">
        <f>'[1]Pl 2016-20 PFC'!#REF!</f>
        <v>#REF!</v>
      </c>
      <c r="G80" s="155">
        <f>'[1]Pl 2016-20 PFC'!D83</f>
        <v>34751000</v>
      </c>
      <c r="H80" s="155">
        <f>'[1]Pl 2016-20 PFC'!E83</f>
        <v>0</v>
      </c>
      <c r="I80" s="155">
        <f>'[1]Pl 2016-20 PFC'!F83</f>
        <v>34751000</v>
      </c>
      <c r="J80" s="156" t="e">
        <f>'[1]Pl 2016-20 PFC'!#REF!</f>
        <v>#REF!</v>
      </c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99"/>
      <c r="W80" s="99"/>
    </row>
    <row r="81" spans="1:23" s="100" customFormat="1" ht="18.75" hidden="1" outlineLevel="2">
      <c r="A81" s="151" t="s">
        <v>92</v>
      </c>
      <c r="B81" s="148" t="s">
        <v>93</v>
      </c>
      <c r="C81" s="152" t="s">
        <v>77</v>
      </c>
      <c r="D81" s="153" t="e">
        <f>'[1]Pl 2016-20 PFC'!#REF!</f>
        <v>#REF!</v>
      </c>
      <c r="E81" s="154" t="e">
        <f>'[1]Pl 2016-20 PFC'!#REF!</f>
        <v>#REF!</v>
      </c>
      <c r="F81" s="154" t="e">
        <f>'[1]Pl 2016-20 PFC'!#REF!</f>
        <v>#REF!</v>
      </c>
      <c r="G81" s="155">
        <f>'[1]Pl 2016-20 PFC'!D84</f>
        <v>27988000</v>
      </c>
      <c r="H81" s="155">
        <f>'[1]Pl 2016-20 PFC'!E84</f>
        <v>0</v>
      </c>
      <c r="I81" s="155">
        <f>'[1]Pl 2016-20 PFC'!F84</f>
        <v>27988000</v>
      </c>
      <c r="J81" s="156" t="e">
        <f>'[1]Pl 2016-20 PFC'!#REF!</f>
        <v>#REF!</v>
      </c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99"/>
      <c r="W81" s="99"/>
    </row>
    <row r="82" spans="1:23" s="91" customFormat="1" ht="18.75" hidden="1" outlineLevel="2">
      <c r="A82" s="151" t="s">
        <v>94</v>
      </c>
      <c r="B82" s="148" t="s">
        <v>95</v>
      </c>
      <c r="C82" s="152" t="s">
        <v>77</v>
      </c>
      <c r="D82" s="153" t="e">
        <f>'[1]Pl 2016-20 PFC'!#REF!</f>
        <v>#REF!</v>
      </c>
      <c r="E82" s="154" t="e">
        <f>'[1]Pl 2016-20 PFC'!#REF!</f>
        <v>#REF!</v>
      </c>
      <c r="F82" s="154" t="e">
        <f>'[1]Pl 2016-20 PFC'!#REF!</f>
        <v>#REF!</v>
      </c>
      <c r="G82" s="155">
        <f>'[1]Pl 2016-20 PFC'!D85</f>
        <v>-2253000</v>
      </c>
      <c r="H82" s="155">
        <f>'[1]Pl 2016-20 PFC'!E85</f>
        <v>0</v>
      </c>
      <c r="I82" s="155">
        <f>'[1]Pl 2016-20 PFC'!F85</f>
        <v>-2253000</v>
      </c>
      <c r="J82" s="156" t="e">
        <f>'[1]Pl 2016-20 PFC'!#REF!</f>
        <v>#REF!</v>
      </c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90"/>
      <c r="W82" s="90"/>
    </row>
    <row r="83" spans="1:23" s="91" customFormat="1" ht="18.75" hidden="1" outlineLevel="2">
      <c r="A83" s="151" t="s">
        <v>96</v>
      </c>
      <c r="B83" s="148" t="s">
        <v>97</v>
      </c>
      <c r="C83" s="152" t="s">
        <v>77</v>
      </c>
      <c r="D83" s="153" t="e">
        <f>'[1]Pl 2016-20 PFC'!#REF!</f>
        <v>#REF!</v>
      </c>
      <c r="E83" s="157" t="e">
        <f>'[1]Pl 2016-20 PFC'!#REF!</f>
        <v>#REF!</v>
      </c>
      <c r="F83" s="157" t="e">
        <f>'[1]Pl 2016-20 PFC'!#REF!</f>
        <v>#REF!</v>
      </c>
      <c r="G83" s="155">
        <f>'[1]Pl 2016-20 PFC'!D86</f>
        <v>0</v>
      </c>
      <c r="H83" s="155">
        <f>'[1]Pl 2016-20 PFC'!E86</f>
        <v>0</v>
      </c>
      <c r="I83" s="155">
        <f>'[1]Pl 2016-20 PFC'!F86</f>
        <v>0</v>
      </c>
      <c r="J83" s="158" t="e">
        <f>'[1]Pl 2016-20 PFC'!#REF!</f>
        <v>#REF!</v>
      </c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90"/>
      <c r="W83" s="90"/>
    </row>
    <row r="84" spans="1:23" s="91" customFormat="1" ht="18.75" hidden="1" outlineLevel="2">
      <c r="A84" s="151" t="s">
        <v>98</v>
      </c>
      <c r="B84" s="148" t="s">
        <v>99</v>
      </c>
      <c r="C84" s="152"/>
      <c r="D84" s="153"/>
      <c r="E84" s="157"/>
      <c r="F84" s="157"/>
      <c r="G84" s="155">
        <f>'[1]Pl 2016-20 PFC'!D87</f>
        <v>0</v>
      </c>
      <c r="H84" s="155">
        <f>'[1]Pl 2016-20 PFC'!E87</f>
        <v>0</v>
      </c>
      <c r="I84" s="155">
        <f>'[1]Pl 2016-20 PFC'!F87</f>
        <v>0</v>
      </c>
      <c r="J84" s="158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90"/>
      <c r="W84" s="90"/>
    </row>
    <row r="85" spans="1:23" s="91" customFormat="1" ht="18.75" hidden="1" outlineLevel="2">
      <c r="A85" s="151" t="s">
        <v>100</v>
      </c>
      <c r="B85" s="148" t="s">
        <v>101</v>
      </c>
      <c r="C85" s="152" t="s">
        <v>77</v>
      </c>
      <c r="D85" s="153" t="e">
        <f>'[1]Pl 2016-20 PFC'!#REF!</f>
        <v>#REF!</v>
      </c>
      <c r="E85" s="154" t="e">
        <f>'[1]Pl 2016-20 PFC'!#REF!</f>
        <v>#REF!</v>
      </c>
      <c r="F85" s="154" t="e">
        <f>'[1]Pl 2016-20 PFC'!#REF!</f>
        <v>#REF!</v>
      </c>
      <c r="G85" s="155">
        <f>'[1]Pl 2016-20 PFC'!D88</f>
        <v>0</v>
      </c>
      <c r="H85" s="155">
        <f>'[1]Pl 2016-20 PFC'!E88</f>
        <v>0</v>
      </c>
      <c r="I85" s="155">
        <f>'[1]Pl 2016-20 PFC'!F88</f>
        <v>0</v>
      </c>
      <c r="J85" s="156" t="e">
        <f>'[1]Pl 2016-20 PFC'!#REF!</f>
        <v>#REF!</v>
      </c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90"/>
      <c r="W85" s="90"/>
    </row>
    <row r="86" spans="1:23" s="91" customFormat="1" ht="18.75" hidden="1" outlineLevel="2">
      <c r="A86" s="151" t="s">
        <v>102</v>
      </c>
      <c r="B86" s="148" t="s">
        <v>103</v>
      </c>
      <c r="C86" s="152" t="s">
        <v>77</v>
      </c>
      <c r="D86" s="153" t="e">
        <f>'[1]Pl 2016-20 PFC'!#REF!</f>
        <v>#REF!</v>
      </c>
      <c r="E86" s="154" t="e">
        <f>'[1]Pl 2016-20 PFC'!#REF!</f>
        <v>#REF!</v>
      </c>
      <c r="F86" s="154" t="e">
        <f>'[1]Pl 2016-20 PFC'!#REF!</f>
        <v>#REF!</v>
      </c>
      <c r="G86" s="155">
        <f>'[1]Pl 2016-20 PFC'!D89</f>
        <v>-2800000</v>
      </c>
      <c r="H86" s="155">
        <f>'[1]Pl 2016-20 PFC'!E89</f>
        <v>0</v>
      </c>
      <c r="I86" s="155">
        <f>'[1]Pl 2016-20 PFC'!F89</f>
        <v>-2800000</v>
      </c>
      <c r="J86" s="156" t="e">
        <f>'[1]Pl 2016-20 PFC'!#REF!</f>
        <v>#REF!</v>
      </c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90"/>
      <c r="W86" s="90"/>
    </row>
    <row r="87" spans="1:23" s="167" customFormat="1" ht="18.75" outlineLevel="1" collapsed="1">
      <c r="A87" s="159"/>
      <c r="B87" s="160"/>
      <c r="C87" s="159"/>
      <c r="D87" s="161"/>
      <c r="E87" s="162"/>
      <c r="F87" s="162"/>
      <c r="G87" s="163"/>
      <c r="H87" s="163"/>
      <c r="I87" s="163"/>
      <c r="J87" s="164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6"/>
      <c r="W87" s="166"/>
    </row>
    <row r="88" spans="1:23" s="73" customFormat="1" ht="18.75">
      <c r="A88" s="168" t="s">
        <v>104</v>
      </c>
      <c r="B88" s="169" t="s">
        <v>105</v>
      </c>
      <c r="C88" s="168" t="s">
        <v>77</v>
      </c>
      <c r="D88" s="170" t="e">
        <f t="shared" ref="D88:J88" si="38">SUM(D90,D96,D97,D98,D99)</f>
        <v>#REF!</v>
      </c>
      <c r="E88" s="171" t="e">
        <f t="shared" si="38"/>
        <v>#REF!</v>
      </c>
      <c r="F88" s="171" t="e">
        <f t="shared" si="38"/>
        <v>#REF!</v>
      </c>
      <c r="G88" s="172">
        <f t="shared" si="38"/>
        <v>4705142000</v>
      </c>
      <c r="H88" s="172">
        <f t="shared" si="38"/>
        <v>0</v>
      </c>
      <c r="I88" s="172">
        <f t="shared" si="38"/>
        <v>4705142000</v>
      </c>
      <c r="J88" s="173" t="e">
        <f t="shared" si="38"/>
        <v>#REF!</v>
      </c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</row>
    <row r="89" spans="1:23" s="127" customFormat="1" ht="9.9499999999999993" customHeight="1" outlineLevel="1">
      <c r="A89" s="147"/>
      <c r="B89" s="101"/>
      <c r="C89" s="147"/>
      <c r="D89" s="174"/>
      <c r="E89" s="175"/>
      <c r="F89" s="176"/>
      <c r="G89" s="177"/>
      <c r="H89" s="178"/>
      <c r="I89" s="178"/>
      <c r="J89" s="176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26"/>
      <c r="W89" s="126"/>
    </row>
    <row r="90" spans="1:23" s="181" customFormat="1" ht="18.75" outlineLevel="1">
      <c r="A90" s="151">
        <v>1</v>
      </c>
      <c r="B90" s="148" t="s">
        <v>106</v>
      </c>
      <c r="C90" s="152" t="s">
        <v>77</v>
      </c>
      <c r="D90" s="153" t="e">
        <f>D91</f>
        <v>#REF!</v>
      </c>
      <c r="E90" s="154" t="e">
        <f>E91</f>
        <v>#REF!</v>
      </c>
      <c r="F90" s="154" t="e">
        <f>F91</f>
        <v>#REF!</v>
      </c>
      <c r="G90" s="155">
        <f>'[1]Pl 2016-20 PFC'!D93</f>
        <v>747007000</v>
      </c>
      <c r="H90" s="179">
        <f>'[1]Pl 2016-20 PFC'!E93</f>
        <v>0</v>
      </c>
      <c r="I90" s="179">
        <f>'[1]Pl 2016-20 PFC'!F93</f>
        <v>747007000</v>
      </c>
      <c r="J90" s="154" t="e">
        <f>J91</f>
        <v>#REF!</v>
      </c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80"/>
      <c r="W90" s="180"/>
    </row>
    <row r="91" spans="1:23" s="181" customFormat="1" ht="18.75" outlineLevel="1">
      <c r="A91" s="151" t="s">
        <v>22</v>
      </c>
      <c r="B91" s="148" t="s">
        <v>107</v>
      </c>
      <c r="C91" s="152" t="s">
        <v>108</v>
      </c>
      <c r="D91" s="153" t="e">
        <f>'[1]Pl 2016-20 PFC'!#REF!+'[1]Pl 2016-20 PFC'!#REF!</f>
        <v>#REF!</v>
      </c>
      <c r="E91" s="154" t="e">
        <f>'[1]Pl 2016-20 PFC'!#REF!+'[1]Pl 2016-20 PFC'!#REF!</f>
        <v>#REF!</v>
      </c>
      <c r="F91" s="154" t="e">
        <f>'[1]Pl 2016-20 PFC'!#REF!+'[1]Pl 2016-20 PFC'!#REF!</f>
        <v>#REF!</v>
      </c>
      <c r="G91" s="155">
        <f>'[1]Pl 2016-20 PFC'!D95+'[1]Pl 2016-20 PFC'!D96</f>
        <v>745360000</v>
      </c>
      <c r="H91" s="179">
        <f>'[1]Pl 2016-20 PFC'!E95+'[1]Pl 2016-20 PFC'!E96</f>
        <v>0</v>
      </c>
      <c r="I91" s="179">
        <f>'[1]Pl 2016-20 PFC'!F95+'[1]Pl 2016-20 PFC'!F96</f>
        <v>745360000</v>
      </c>
      <c r="J91" s="154" t="e">
        <f>'[1]Pl 2016-20 PFC'!#REF!+'[1]Pl 2016-20 PFC'!#REF!</f>
        <v>#REF!</v>
      </c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80"/>
      <c r="W91" s="180"/>
    </row>
    <row r="92" spans="1:23" s="181" customFormat="1" ht="63.75" customHeight="1" outlineLevel="1">
      <c r="A92" s="151" t="s">
        <v>109</v>
      </c>
      <c r="B92" s="182" t="s">
        <v>110</v>
      </c>
      <c r="C92" s="151" t="s">
        <v>108</v>
      </c>
      <c r="D92" s="183" t="e">
        <f>'[1]Pl 2016-20 PFC'!#REF!</f>
        <v>#REF!</v>
      </c>
      <c r="E92" s="184" t="e">
        <f>'[1]Pl 2016-20 PFC'!#REF!</f>
        <v>#REF!</v>
      </c>
      <c r="F92" s="184" t="e">
        <f>'[1]Pl 2016-20 PFC'!#REF!</f>
        <v>#REF!</v>
      </c>
      <c r="G92" s="185">
        <f>'[1]Pl 2016-20 PFC'!D95</f>
        <v>28500000</v>
      </c>
      <c r="H92" s="186">
        <f>'[1]Pl 2016-20 PFC'!E95</f>
        <v>0</v>
      </c>
      <c r="I92" s="186">
        <f>'[1]Pl 2016-20 PFC'!F95</f>
        <v>28500000</v>
      </c>
      <c r="J92" s="184" t="e">
        <f>'[1]Pl 2016-20 PFC'!#REF!</f>
        <v>#REF!</v>
      </c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80"/>
      <c r="W92" s="180"/>
    </row>
    <row r="93" spans="1:23" s="181" customFormat="1" ht="18.75" outlineLevel="1">
      <c r="A93" s="151" t="s">
        <v>111</v>
      </c>
      <c r="B93" s="148" t="s">
        <v>112</v>
      </c>
      <c r="C93" s="152" t="s">
        <v>108</v>
      </c>
      <c r="D93" s="153" t="e">
        <f>'[1]Pl 2016-20 PFC'!#REF!</f>
        <v>#REF!</v>
      </c>
      <c r="E93" s="154" t="e">
        <f>'[1]Pl 2016-20 PFC'!#REF!</f>
        <v>#REF!</v>
      </c>
      <c r="F93" s="154" t="e">
        <f>'[1]Pl 2016-20 PFC'!#REF!</f>
        <v>#REF!</v>
      </c>
      <c r="G93" s="155">
        <f>'[1]Pl 2016-20 PFC'!D96</f>
        <v>716860000</v>
      </c>
      <c r="H93" s="179">
        <f>'[1]Pl 2016-20 PFC'!E96</f>
        <v>0</v>
      </c>
      <c r="I93" s="179">
        <f>'[1]Pl 2016-20 PFC'!F96</f>
        <v>716860000</v>
      </c>
      <c r="J93" s="154" t="e">
        <f>'[1]Pl 2016-20 PFC'!#REF!</f>
        <v>#REF!</v>
      </c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80"/>
      <c r="W93" s="180"/>
    </row>
    <row r="94" spans="1:23" s="181" customFormat="1" ht="18.75" outlineLevel="1">
      <c r="A94" s="151" t="s">
        <v>23</v>
      </c>
      <c r="B94" s="148" t="s">
        <v>113</v>
      </c>
      <c r="C94" s="152"/>
      <c r="D94" s="153"/>
      <c r="E94" s="154"/>
      <c r="F94" s="154"/>
      <c r="G94" s="155">
        <f>'[1]Pl 2016-20 PFC'!D97</f>
        <v>339000</v>
      </c>
      <c r="H94" s="179">
        <f>'[1]Pl 2016-20 PFC'!E97</f>
        <v>0</v>
      </c>
      <c r="I94" s="179">
        <f>'[1]Pl 2016-20 PFC'!F97</f>
        <v>339000</v>
      </c>
      <c r="J94" s="154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80"/>
      <c r="W94" s="180"/>
    </row>
    <row r="95" spans="1:23" s="181" customFormat="1" ht="18.75" outlineLevel="1">
      <c r="A95" s="151" t="s">
        <v>114</v>
      </c>
      <c r="B95" s="187" t="s">
        <v>115</v>
      </c>
      <c r="C95" s="152"/>
      <c r="D95" s="153"/>
      <c r="E95" s="154"/>
      <c r="F95" s="154"/>
      <c r="G95" s="155">
        <f>'[1]Pl 2016-20 PFC'!D98</f>
        <v>1308000</v>
      </c>
      <c r="H95" s="179">
        <f>'[1]Pl 2016-20 PFC'!E98</f>
        <v>0</v>
      </c>
      <c r="I95" s="179">
        <f>'[1]Pl 2016-20 PFC'!F98</f>
        <v>1308000</v>
      </c>
      <c r="J95" s="154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80"/>
      <c r="W95" s="180"/>
    </row>
    <row r="96" spans="1:23" s="181" customFormat="1" ht="18.75" outlineLevel="1">
      <c r="A96" s="151">
        <v>2</v>
      </c>
      <c r="B96" s="148" t="s">
        <v>116</v>
      </c>
      <c r="C96" s="152" t="s">
        <v>117</v>
      </c>
      <c r="D96" s="153" t="e">
        <f>'[1]Pl 2016-20 PFC'!#REF!</f>
        <v>#REF!</v>
      </c>
      <c r="E96" s="154" t="e">
        <f>'[1]Pl 2016-20 PFC'!#REF!</f>
        <v>#REF!</v>
      </c>
      <c r="F96" s="154" t="e">
        <f>'[1]Pl 2016-20 PFC'!#REF!</f>
        <v>#REF!</v>
      </c>
      <c r="G96" s="155">
        <f>'[1]Pl 2016-20 PFC'!D100</f>
        <v>9062000</v>
      </c>
      <c r="H96" s="179">
        <f>'[1]Pl 2016-20 PFC'!E100</f>
        <v>0</v>
      </c>
      <c r="I96" s="179">
        <f>'[1]Pl 2016-20 PFC'!F100</f>
        <v>9062000</v>
      </c>
      <c r="J96" s="157" t="e">
        <f>'[1]Pl 2016-20 PFC'!#REF!</f>
        <v>#REF!</v>
      </c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80"/>
      <c r="W96" s="180"/>
    </row>
    <row r="97" spans="1:23" s="181" customFormat="1" ht="18.75" outlineLevel="1">
      <c r="A97" s="151">
        <v>3</v>
      </c>
      <c r="B97" s="148" t="s">
        <v>118</v>
      </c>
      <c r="C97" s="152" t="s">
        <v>119</v>
      </c>
      <c r="D97" s="153" t="e">
        <f>'[1]Pl 2016-20 PFC'!#REF!</f>
        <v>#REF!</v>
      </c>
      <c r="E97" s="154" t="e">
        <f>'[1]Pl 2016-20 PFC'!#REF!</f>
        <v>#REF!</v>
      </c>
      <c r="F97" s="154" t="e">
        <f>'[1]Pl 2016-20 PFC'!#REF!</f>
        <v>#REF!</v>
      </c>
      <c r="G97" s="155">
        <f>'[1]Pl 2016-20 PFC'!D102</f>
        <v>3749381000</v>
      </c>
      <c r="H97" s="179">
        <f>'[1]Pl 2016-20 PFC'!E102</f>
        <v>0</v>
      </c>
      <c r="I97" s="179">
        <f>'[1]Pl 2016-20 PFC'!F102</f>
        <v>3749381000</v>
      </c>
      <c r="J97" s="154" t="e">
        <f>'[1]Pl 2016-20 PFC'!#REF!</f>
        <v>#REF!</v>
      </c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80"/>
      <c r="W97" s="180"/>
    </row>
    <row r="98" spans="1:23" ht="18.75" outlineLevel="1">
      <c r="A98" s="151">
        <v>4</v>
      </c>
      <c r="B98" s="148" t="s">
        <v>43</v>
      </c>
      <c r="C98" s="152" t="s">
        <v>120</v>
      </c>
      <c r="D98" s="153" t="e">
        <f>'[1]Pl 2016-20 PFC'!#REF!</f>
        <v>#REF!</v>
      </c>
      <c r="E98" s="154" t="e">
        <f>'[1]Pl 2016-20 PFC'!#REF!</f>
        <v>#REF!</v>
      </c>
      <c r="F98" s="154" t="e">
        <f>'[1]Pl 2016-20 PFC'!#REF!</f>
        <v>#REF!</v>
      </c>
      <c r="G98" s="155">
        <f>'[1]Pl 2016-20 PFC'!D104</f>
        <v>1559000</v>
      </c>
      <c r="H98" s="179">
        <f>'[1]Pl 2016-20 PFC'!E104</f>
        <v>0</v>
      </c>
      <c r="I98" s="179">
        <f>'[1]Pl 2016-20 PFC'!F104</f>
        <v>1559000</v>
      </c>
      <c r="J98" s="154" t="e">
        <f>'[1]Pl 2016-20 PFC'!#REF!</f>
        <v>#REF!</v>
      </c>
    </row>
    <row r="99" spans="1:23" ht="18.75" outlineLevel="1">
      <c r="A99" s="151">
        <v>5</v>
      </c>
      <c r="B99" s="148" t="s">
        <v>121</v>
      </c>
      <c r="C99" s="152" t="s">
        <v>77</v>
      </c>
      <c r="D99" s="153" t="e">
        <f>'[1]Pl 2016-20 PFC'!#REF!</f>
        <v>#REF!</v>
      </c>
      <c r="E99" s="154" t="e">
        <f>'[1]Pl 2016-20 PFC'!#REF!</f>
        <v>#REF!</v>
      </c>
      <c r="F99" s="154" t="e">
        <f>'[1]Pl 2016-20 PFC'!#REF!</f>
        <v>#REF!</v>
      </c>
      <c r="G99" s="155">
        <f>'[1]Pl 2016-20 PFC'!D106</f>
        <v>198133000</v>
      </c>
      <c r="H99" s="179">
        <f>'[1]Pl 2016-20 PFC'!E106</f>
        <v>0</v>
      </c>
      <c r="I99" s="179">
        <f>'[1]Pl 2016-20 PFC'!F106</f>
        <v>198133000</v>
      </c>
      <c r="J99" s="154" t="e">
        <f>'[1]Pl 2016-20 PFC'!#REF!</f>
        <v>#REF!</v>
      </c>
    </row>
    <row r="100" spans="1:23" s="189" customFormat="1" ht="18.75" hidden="1" outlineLevel="2">
      <c r="A100" s="151"/>
      <c r="B100" s="148" t="s">
        <v>122</v>
      </c>
      <c r="C100" s="152" t="s">
        <v>123</v>
      </c>
      <c r="D100" s="153" t="e">
        <f>'[1]Pl 2016-20 PFC'!#REF!</f>
        <v>#REF!</v>
      </c>
      <c r="E100" s="154" t="e">
        <f>'[1]Pl 2016-20 PFC'!#REF!</f>
        <v>#REF!</v>
      </c>
      <c r="F100" s="154" t="e">
        <f>'[1]Pl 2016-20 PFC'!#REF!</f>
        <v>#REF!</v>
      </c>
      <c r="G100" s="155">
        <f>'[1]Pl 2016-20 PFC'!D107</f>
        <v>35000</v>
      </c>
      <c r="H100" s="179">
        <f>'[1]Pl 2016-20 PFC'!E107</f>
        <v>0</v>
      </c>
      <c r="I100" s="179">
        <f>'[1]Pl 2016-20 PFC'!F107</f>
        <v>35000</v>
      </c>
      <c r="J100" s="154" t="e">
        <f>'[1]Pl 2016-20 PFC'!#REF!</f>
        <v>#REF!</v>
      </c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</row>
    <row r="101" spans="1:23" s="189" customFormat="1" ht="18.75" hidden="1" outlineLevel="2">
      <c r="A101" s="151"/>
      <c r="B101" s="190" t="str">
        <f>'[1]Pl 2016-20 PFC'!B108</f>
        <v>- wpływy z tytułu grzywien i innych kar pieniężnych od osób fizycznych</v>
      </c>
      <c r="C101" s="152"/>
      <c r="D101" s="153"/>
      <c r="E101" s="154"/>
      <c r="F101" s="154"/>
      <c r="G101" s="155">
        <f>'[1]Pl 2016-20 PFC'!D108</f>
        <v>1000</v>
      </c>
      <c r="H101" s="179">
        <f>'[1]Pl 2016-20 PFC'!E108</f>
        <v>0</v>
      </c>
      <c r="I101" s="179">
        <f>'[1]Pl 2016-20 PFC'!F108</f>
        <v>1000</v>
      </c>
      <c r="J101" s="154"/>
      <c r="K101" s="188"/>
      <c r="L101" s="188"/>
      <c r="M101" s="188"/>
      <c r="N101" s="188"/>
      <c r="O101" s="188"/>
      <c r="P101" s="188"/>
      <c r="Q101" s="188"/>
      <c r="R101" s="188"/>
      <c r="S101" s="188"/>
      <c r="T101" s="188"/>
      <c r="U101" s="188"/>
    </row>
    <row r="102" spans="1:23" s="189" customFormat="1" ht="18.75" hidden="1" outlineLevel="2">
      <c r="A102" s="151"/>
      <c r="B102" s="190" t="str">
        <f>'[1]Pl 2016-20 PFC'!B109</f>
        <v>- wpływy z tytułu grzywien i innych kar pieniężnych od osób prawnych i innych jednostek organizacyjnych</v>
      </c>
      <c r="C102" s="152"/>
      <c r="D102" s="153"/>
      <c r="E102" s="154"/>
      <c r="F102" s="154"/>
      <c r="G102" s="155">
        <f>'[1]Pl 2016-20 PFC'!D109</f>
        <v>0</v>
      </c>
      <c r="H102" s="179">
        <f>'[1]Pl 2016-20 PFC'!E109</f>
        <v>0</v>
      </c>
      <c r="I102" s="179">
        <f>'[1]Pl 2016-20 PFC'!F109</f>
        <v>0</v>
      </c>
      <c r="J102" s="154"/>
      <c r="K102" s="188"/>
      <c r="L102" s="188"/>
      <c r="M102" s="188"/>
      <c r="N102" s="188"/>
      <c r="O102" s="188"/>
      <c r="P102" s="188"/>
      <c r="Q102" s="188"/>
      <c r="R102" s="188"/>
      <c r="S102" s="188"/>
      <c r="T102" s="188"/>
      <c r="U102" s="188"/>
    </row>
    <row r="103" spans="1:23" s="189" customFormat="1" ht="18.75" hidden="1" outlineLevel="2">
      <c r="A103" s="151"/>
      <c r="B103" s="148" t="s">
        <v>124</v>
      </c>
      <c r="C103" s="152" t="s">
        <v>125</v>
      </c>
      <c r="D103" s="153" t="e">
        <f>'[1]Pl 2016-20 PFC'!#REF!</f>
        <v>#REF!</v>
      </c>
      <c r="E103" s="154" t="e">
        <f>'[1]Pl 2016-20 PFC'!#REF!</f>
        <v>#REF!</v>
      </c>
      <c r="F103" s="154" t="e">
        <f>'[1]Pl 2016-20 PFC'!#REF!</f>
        <v>#REF!</v>
      </c>
      <c r="G103" s="155">
        <f>'[1]Pl 2016-20 PFC'!D110</f>
        <v>68000</v>
      </c>
      <c r="H103" s="179">
        <f>'[1]Pl 2016-20 PFC'!E110</f>
        <v>0</v>
      </c>
      <c r="I103" s="179">
        <f>'[1]Pl 2016-20 PFC'!F110</f>
        <v>68000</v>
      </c>
      <c r="J103" s="154" t="e">
        <f>'[1]Pl 2016-20 PFC'!#REF!</f>
        <v>#REF!</v>
      </c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</row>
    <row r="104" spans="1:23" s="189" customFormat="1" ht="18.75" hidden="1" outlineLevel="2">
      <c r="A104" s="151"/>
      <c r="B104" s="148" t="s">
        <v>126</v>
      </c>
      <c r="C104" s="152" t="s">
        <v>127</v>
      </c>
      <c r="D104" s="153" t="e">
        <f>'[1]Pl 2016-20 PFC'!#REF!</f>
        <v>#REF!</v>
      </c>
      <c r="E104" s="154" t="e">
        <f>'[1]Pl 2016-20 PFC'!#REF!</f>
        <v>#REF!</v>
      </c>
      <c r="F104" s="154" t="e">
        <f>'[1]Pl 2016-20 PFC'!#REF!</f>
        <v>#REF!</v>
      </c>
      <c r="G104" s="155">
        <f>'[1]Pl 2016-20 PFC'!D111</f>
        <v>15000000</v>
      </c>
      <c r="H104" s="179">
        <f>'[1]Pl 2016-20 PFC'!E111</f>
        <v>0</v>
      </c>
      <c r="I104" s="179">
        <f>'[1]Pl 2016-20 PFC'!F111</f>
        <v>15000000</v>
      </c>
      <c r="J104" s="154" t="e">
        <f>'[1]Pl 2016-20 PFC'!#REF!</f>
        <v>#REF!</v>
      </c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</row>
    <row r="105" spans="1:23" s="189" customFormat="1" ht="18.75" outlineLevel="1" collapsed="1">
      <c r="A105" s="151" t="s">
        <v>28</v>
      </c>
      <c r="B105" s="148" t="s">
        <v>128</v>
      </c>
      <c r="C105" s="152" t="s">
        <v>129</v>
      </c>
      <c r="D105" s="153" t="e">
        <f>'[1]Pl 2016-20 PFC'!#REF!</f>
        <v>#REF!</v>
      </c>
      <c r="E105" s="154" t="e">
        <f>'[1]Pl 2016-20 PFC'!#REF!</f>
        <v>#REF!</v>
      </c>
      <c r="F105" s="154" t="e">
        <f>'[1]Pl 2016-20 PFC'!#REF!</f>
        <v>#REF!</v>
      </c>
      <c r="G105" s="155">
        <f>'[1]Pl 2016-20 PFC'!D112</f>
        <v>40396000</v>
      </c>
      <c r="H105" s="179">
        <f>'[1]Pl 2016-20 PFC'!E112</f>
        <v>0</v>
      </c>
      <c r="I105" s="179">
        <f>'[1]Pl 2016-20 PFC'!F112</f>
        <v>40396000</v>
      </c>
      <c r="J105" s="154" t="e">
        <f>'[1]Pl 2016-20 PFC'!#REF!</f>
        <v>#REF!</v>
      </c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</row>
    <row r="106" spans="1:23" s="189" customFormat="1" ht="18.75" outlineLevel="1">
      <c r="A106" s="151" t="s">
        <v>29</v>
      </c>
      <c r="B106" s="148" t="s">
        <v>130</v>
      </c>
      <c r="C106" s="152"/>
      <c r="D106" s="153"/>
      <c r="E106" s="154"/>
      <c r="F106" s="154"/>
      <c r="G106" s="155">
        <f>G99-G105</f>
        <v>157737000</v>
      </c>
      <c r="H106" s="155">
        <f>H99-H105</f>
        <v>0</v>
      </c>
      <c r="I106" s="155">
        <f>I99-I105</f>
        <v>157737000</v>
      </c>
      <c r="J106" s="154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</row>
    <row r="107" spans="1:23" s="189" customFormat="1" ht="18.75" outlineLevel="1">
      <c r="A107" s="151" t="s">
        <v>131</v>
      </c>
      <c r="B107" s="148" t="str">
        <f>B104</f>
        <v>- odsetki od nieterminowych wpłat zakładów pracy</v>
      </c>
      <c r="C107" s="152"/>
      <c r="D107" s="153"/>
      <c r="E107" s="154"/>
      <c r="F107" s="154"/>
      <c r="G107" s="155">
        <f>G104</f>
        <v>15000000</v>
      </c>
      <c r="H107" s="179"/>
      <c r="I107" s="179">
        <f>I104</f>
        <v>15000000</v>
      </c>
      <c r="J107" s="154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</row>
    <row r="108" spans="1:23" s="189" customFormat="1" ht="18.75" hidden="1" outlineLevel="2">
      <c r="A108" s="84"/>
      <c r="B108" s="191" t="s">
        <v>132</v>
      </c>
      <c r="C108" s="84" t="s">
        <v>133</v>
      </c>
      <c r="D108" s="150"/>
      <c r="E108" s="192" t="e">
        <f>'[1]Pl 2016-20 PFC'!#REF!</f>
        <v>#REF!</v>
      </c>
      <c r="F108" s="192" t="e">
        <f>'[1]Pl 2016-20 PFC'!#REF!</f>
        <v>#REF!</v>
      </c>
      <c r="G108" s="97">
        <f>'[1]Pl 2016-20 PFC'!D113</f>
        <v>0</v>
      </c>
      <c r="H108" s="98">
        <f>'[1]Pl 2016-20 PFC'!E113</f>
        <v>0</v>
      </c>
      <c r="I108" s="98">
        <f>'[1]Pl 2016-20 PFC'!F113</f>
        <v>0</v>
      </c>
      <c r="J108" s="192" t="e">
        <f>'[1]Pl 2016-20 PFC'!#REF!</f>
        <v>#REF!</v>
      </c>
      <c r="K108" s="188"/>
      <c r="L108" s="188"/>
      <c r="M108" s="188"/>
      <c r="N108" s="188"/>
      <c r="O108" s="188"/>
      <c r="P108" s="188"/>
      <c r="Q108" s="188"/>
      <c r="R108" s="188"/>
      <c r="S108" s="188"/>
      <c r="T108" s="188"/>
      <c r="U108" s="188"/>
    </row>
    <row r="109" spans="1:23" s="189" customFormat="1" ht="18.75" hidden="1" outlineLevel="2">
      <c r="A109" s="84"/>
      <c r="B109" s="191" t="s">
        <v>134</v>
      </c>
      <c r="C109" s="84" t="s">
        <v>135</v>
      </c>
      <c r="D109" s="150"/>
      <c r="E109" s="192" t="e">
        <f>'[1]Pl 2016-20 PFC'!#REF!</f>
        <v>#REF!</v>
      </c>
      <c r="F109" s="192" t="e">
        <f>'[1]Pl 2016-20 PFC'!#REF!</f>
        <v>#REF!</v>
      </c>
      <c r="G109" s="97">
        <f>'[1]Pl 2016-20 PFC'!D114</f>
        <v>140096000</v>
      </c>
      <c r="H109" s="98">
        <f>'[1]Pl 2016-20 PFC'!E114</f>
        <v>0</v>
      </c>
      <c r="I109" s="98">
        <f>'[1]Pl 2016-20 PFC'!F114</f>
        <v>140096000</v>
      </c>
      <c r="J109" s="192" t="e">
        <f>'[1]Pl 2016-20 PFC'!#REF!</f>
        <v>#REF!</v>
      </c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</row>
    <row r="110" spans="1:23" s="189" customFormat="1" ht="18.75" hidden="1" outlineLevel="2">
      <c r="A110" s="84"/>
      <c r="B110" s="191" t="s">
        <v>136</v>
      </c>
      <c r="C110" s="84" t="s">
        <v>137</v>
      </c>
      <c r="D110" s="150"/>
      <c r="E110" s="192" t="e">
        <f>'[1]Pl 2016-20 PFC'!#REF!</f>
        <v>#REF!</v>
      </c>
      <c r="F110" s="192" t="e">
        <f>'[1]Pl 2016-20 PFC'!#REF!</f>
        <v>#REF!</v>
      </c>
      <c r="G110" s="97">
        <f>'[1]Pl 2016-20 PFC'!D115</f>
        <v>2537000</v>
      </c>
      <c r="H110" s="98">
        <f>'[1]Pl 2016-20 PFC'!E115</f>
        <v>0</v>
      </c>
      <c r="I110" s="98">
        <f>'[1]Pl 2016-20 PFC'!F115</f>
        <v>2537000</v>
      </c>
      <c r="J110" s="192" t="e">
        <f>'[1]Pl 2016-20 PFC'!#REF!</f>
        <v>#REF!</v>
      </c>
      <c r="K110" s="188"/>
      <c r="L110" s="188"/>
      <c r="M110" s="188"/>
      <c r="N110" s="188"/>
      <c r="O110" s="188"/>
      <c r="P110" s="188"/>
      <c r="Q110" s="188"/>
      <c r="R110" s="188"/>
      <c r="S110" s="188"/>
      <c r="T110" s="188"/>
      <c r="U110" s="188"/>
    </row>
    <row r="111" spans="1:23" s="189" customFormat="1" ht="18.75" hidden="1" outlineLevel="2">
      <c r="A111" s="84"/>
      <c r="B111" s="191" t="s">
        <v>138</v>
      </c>
      <c r="C111" s="84" t="s">
        <v>139</v>
      </c>
      <c r="D111" s="150"/>
      <c r="E111" s="192" t="e">
        <f>'[1]Pl 2016-20 PFC'!#REF!</f>
        <v>#REF!</v>
      </c>
      <c r="F111" s="192" t="e">
        <f>'[1]Pl 2016-20 PFC'!#REF!</f>
        <v>#REF!</v>
      </c>
      <c r="G111" s="97">
        <f>'[1]Pl 2016-20 PFC'!D119</f>
        <v>0</v>
      </c>
      <c r="H111" s="98">
        <f>'[1]Pl 2016-20 PFC'!E119</f>
        <v>0</v>
      </c>
      <c r="I111" s="98">
        <f>'[1]Pl 2016-20 PFC'!F119</f>
        <v>0</v>
      </c>
      <c r="J111" s="192" t="e">
        <f>'[1]Pl 2016-20 PFC'!#REF!</f>
        <v>#REF!</v>
      </c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</row>
    <row r="112" spans="1:23" s="166" customFormat="1" ht="18.75" outlineLevel="1" collapsed="1">
      <c r="A112" s="159"/>
      <c r="B112" s="193"/>
      <c r="C112" s="159"/>
      <c r="D112" s="161"/>
      <c r="E112" s="162"/>
      <c r="F112" s="162"/>
      <c r="G112" s="163"/>
      <c r="H112" s="194"/>
      <c r="I112" s="194"/>
      <c r="J112" s="162"/>
      <c r="K112" s="165"/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</row>
    <row r="113" spans="1:23" s="73" customFormat="1" ht="20.25" customHeight="1">
      <c r="A113" s="168" t="s">
        <v>140</v>
      </c>
      <c r="B113" s="195" t="s">
        <v>141</v>
      </c>
      <c r="C113" s="196" t="s">
        <v>77</v>
      </c>
      <c r="D113" s="197" t="e">
        <f t="shared" ref="D113:J113" si="39">SUM(D115,D177,D196,D219,D270,D313,D318)</f>
        <v>#REF!</v>
      </c>
      <c r="E113" s="198" t="e">
        <f t="shared" si="39"/>
        <v>#REF!</v>
      </c>
      <c r="F113" s="199" t="e">
        <f t="shared" si="39"/>
        <v>#REF!</v>
      </c>
      <c r="G113" s="200">
        <f t="shared" si="39"/>
        <v>4881237000</v>
      </c>
      <c r="H113" s="200">
        <f t="shared" si="39"/>
        <v>0</v>
      </c>
      <c r="I113" s="200">
        <f t="shared" si="39"/>
        <v>4881237000</v>
      </c>
      <c r="J113" s="201" t="e">
        <f t="shared" si="39"/>
        <v>#REF!</v>
      </c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</row>
    <row r="114" spans="1:23" s="167" customFormat="1" ht="12.75" customHeight="1" outlineLevel="1">
      <c r="A114" s="84"/>
      <c r="B114" s="202"/>
      <c r="C114" s="203"/>
      <c r="D114" s="204"/>
      <c r="E114" s="205"/>
      <c r="F114" s="205"/>
      <c r="G114" s="103"/>
      <c r="H114" s="206"/>
      <c r="I114" s="206"/>
      <c r="J114" s="20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6"/>
      <c r="W114" s="166"/>
    </row>
    <row r="115" spans="1:23" ht="18.75" outlineLevel="1">
      <c r="A115" s="92">
        <v>1</v>
      </c>
      <c r="B115" s="148" t="s">
        <v>142</v>
      </c>
      <c r="C115" s="152" t="s">
        <v>77</v>
      </c>
      <c r="D115" s="153" t="e">
        <f t="shared" ref="D115:J115" si="40">SUM(D116,D147)</f>
        <v>#REF!</v>
      </c>
      <c r="E115" s="154" t="e">
        <f t="shared" si="40"/>
        <v>#REF!</v>
      </c>
      <c r="F115" s="154" t="e">
        <f t="shared" si="40"/>
        <v>#REF!</v>
      </c>
      <c r="G115" s="155">
        <f t="shared" si="40"/>
        <v>3472245000</v>
      </c>
      <c r="H115" s="179">
        <f t="shared" si="40"/>
        <v>0</v>
      </c>
      <c r="I115" s="179">
        <f t="shared" si="40"/>
        <v>3472245000</v>
      </c>
      <c r="J115" s="154" t="e">
        <f t="shared" si="40"/>
        <v>#REF!</v>
      </c>
    </row>
    <row r="116" spans="1:23" s="91" customFormat="1" ht="15.75" hidden="1" customHeight="1" outlineLevel="2">
      <c r="A116" s="92" t="s">
        <v>22</v>
      </c>
      <c r="B116" s="148" t="s">
        <v>143</v>
      </c>
      <c r="C116" s="152" t="s">
        <v>77</v>
      </c>
      <c r="D116" s="153" t="e">
        <f t="shared" ref="D116:J116" si="41">SUM(D117:D118)</f>
        <v>#REF!</v>
      </c>
      <c r="E116" s="154" t="e">
        <f t="shared" si="41"/>
        <v>#REF!</v>
      </c>
      <c r="F116" s="154" t="e">
        <f t="shared" si="41"/>
        <v>#REF!</v>
      </c>
      <c r="G116" s="155">
        <f t="shared" si="41"/>
        <v>158940000</v>
      </c>
      <c r="H116" s="179">
        <f t="shared" si="41"/>
        <v>0</v>
      </c>
      <c r="I116" s="179">
        <f t="shared" si="41"/>
        <v>158940000</v>
      </c>
      <c r="J116" s="154" t="e">
        <f t="shared" si="41"/>
        <v>#REF!</v>
      </c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90"/>
      <c r="W116" s="90"/>
    </row>
    <row r="117" spans="1:23" s="91" customFormat="1" ht="15.75" hidden="1" customHeight="1" outlineLevel="2">
      <c r="A117" s="92" t="s">
        <v>109</v>
      </c>
      <c r="B117" s="148" t="s">
        <v>144</v>
      </c>
      <c r="C117" s="152" t="s">
        <v>145</v>
      </c>
      <c r="D117" s="153" t="e">
        <f t="shared" ref="D117:J117" si="42">SUM(D120:D124)</f>
        <v>#REF!</v>
      </c>
      <c r="E117" s="154" t="e">
        <f t="shared" si="42"/>
        <v>#REF!</v>
      </c>
      <c r="F117" s="154" t="e">
        <f t="shared" si="42"/>
        <v>#REF!</v>
      </c>
      <c r="G117" s="155">
        <f t="shared" si="42"/>
        <v>158850000</v>
      </c>
      <c r="H117" s="179">
        <f t="shared" si="42"/>
        <v>0</v>
      </c>
      <c r="I117" s="179">
        <f t="shared" si="42"/>
        <v>158850000</v>
      </c>
      <c r="J117" s="154" t="e">
        <f t="shared" si="42"/>
        <v>#REF!</v>
      </c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90"/>
      <c r="W117" s="90"/>
    </row>
    <row r="118" spans="1:23" s="91" customFormat="1" ht="15.75" hidden="1" customHeight="1" outlineLevel="2">
      <c r="A118" s="92" t="s">
        <v>111</v>
      </c>
      <c r="B118" s="148" t="s">
        <v>146</v>
      </c>
      <c r="C118" s="152" t="s">
        <v>147</v>
      </c>
      <c r="D118" s="153" t="e">
        <f t="shared" ref="D118:J118" si="43">SUM(D119)</f>
        <v>#REF!</v>
      </c>
      <c r="E118" s="154" t="e">
        <f t="shared" si="43"/>
        <v>#REF!</v>
      </c>
      <c r="F118" s="154" t="e">
        <f t="shared" si="43"/>
        <v>#REF!</v>
      </c>
      <c r="G118" s="207">
        <f t="shared" si="43"/>
        <v>90000</v>
      </c>
      <c r="H118" s="208">
        <f t="shared" si="43"/>
        <v>0</v>
      </c>
      <c r="I118" s="208">
        <f t="shared" si="43"/>
        <v>90000</v>
      </c>
      <c r="J118" s="157" t="e">
        <f t="shared" si="43"/>
        <v>#REF!</v>
      </c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90"/>
      <c r="W118" s="90"/>
    </row>
    <row r="119" spans="1:23" s="91" customFormat="1" ht="15.75" hidden="1" customHeight="1" outlineLevel="2">
      <c r="A119" s="92"/>
      <c r="B119" s="148" t="s">
        <v>148</v>
      </c>
      <c r="C119" s="152" t="s">
        <v>147</v>
      </c>
      <c r="D119" s="153" t="e">
        <f>IF(('[1]Pl 2016-20 PFC'!#REF!)=0,"0",'[1]Pl 2016-20 PFC'!#REF!)</f>
        <v>#REF!</v>
      </c>
      <c r="E119" s="154" t="e">
        <f>IF(('[1]Pl 2016-20 PFC'!#REF!)=0,"0",'[1]Pl 2016-20 PFC'!#REF!)</f>
        <v>#REF!</v>
      </c>
      <c r="F119" s="154" t="e">
        <f>IF(('[1]Pl 2016-20 PFC'!#REF!)=0,"0",'[1]Pl 2016-20 PFC'!#REF!)</f>
        <v>#REF!</v>
      </c>
      <c r="G119" s="155">
        <f>IF(('[1]Pl 2016-20 PFC'!D127)=0,"0",'[1]Pl 2016-20 PFC'!D127)</f>
        <v>90000</v>
      </c>
      <c r="H119" s="179" t="str">
        <f>IF(('[1]Pl 2016-20 PFC'!E127)=0,"0",'[1]Pl 2016-20 PFC'!E127)</f>
        <v>0</v>
      </c>
      <c r="I119" s="179">
        <f>IF(('[1]Pl 2016-20 PFC'!F127)=0,"0",'[1]Pl 2016-20 PFC'!F127)</f>
        <v>90000</v>
      </c>
      <c r="J119" s="154" t="e">
        <f>IF(('[1]Pl 2016-20 PFC'!#REF!)=0,"0",'[1]Pl 2016-20 PFC'!#REF!)</f>
        <v>#REF!</v>
      </c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90"/>
      <c r="W119" s="90"/>
    </row>
    <row r="120" spans="1:23" s="91" customFormat="1" ht="15.75" hidden="1" customHeight="1" outlineLevel="2">
      <c r="A120" s="92"/>
      <c r="B120" s="148" t="s">
        <v>149</v>
      </c>
      <c r="C120" s="152" t="s">
        <v>145</v>
      </c>
      <c r="D120" s="153" t="e">
        <f>IF(('[1]Pl 2016-20 PFC'!#REF!)=0,"0",'[1]Pl 2016-20 PFC'!#REF!)</f>
        <v>#REF!</v>
      </c>
      <c r="E120" s="154" t="e">
        <f>IF(('[1]Pl 2016-20 PFC'!#REF!)=0,"0",'[1]Pl 2016-20 PFC'!#REF!)</f>
        <v>#REF!</v>
      </c>
      <c r="F120" s="154" t="e">
        <f>IF(('[1]Pl 2016-20 PFC'!#REF!)=0,"0",'[1]Pl 2016-20 PFC'!#REF!)</f>
        <v>#REF!</v>
      </c>
      <c r="G120" s="155">
        <f>IF(('[1]Pl 2016-20 PFC'!D128)=0,"0",'[1]Pl 2016-20 PFC'!D128)</f>
        <v>2000000</v>
      </c>
      <c r="H120" s="179" t="str">
        <f>IF(('[1]Pl 2016-20 PFC'!E128)=0,"0",'[1]Pl 2016-20 PFC'!E128)</f>
        <v>0</v>
      </c>
      <c r="I120" s="179">
        <f>IF(('[1]Pl 2016-20 PFC'!F128)=0,"0",'[1]Pl 2016-20 PFC'!F128)</f>
        <v>2000000</v>
      </c>
      <c r="J120" s="154" t="e">
        <f>IF(('[1]Pl 2016-20 PFC'!#REF!)=0,"0",'[1]Pl 2016-20 PFC'!#REF!)</f>
        <v>#REF!</v>
      </c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90"/>
      <c r="W120" s="90"/>
    </row>
    <row r="121" spans="1:23" s="91" customFormat="1" ht="15.75" hidden="1" customHeight="1" outlineLevel="2">
      <c r="A121" s="92"/>
      <c r="B121" s="148" t="s">
        <v>150</v>
      </c>
      <c r="C121" s="152" t="s">
        <v>145</v>
      </c>
      <c r="D121" s="153" t="e">
        <f>IF(('[1]Pl 2016-20 PFC'!#REF!)=0,"",'[1]Pl 2016-20 PFC'!#REF!)</f>
        <v>#REF!</v>
      </c>
      <c r="E121" s="154" t="e">
        <f>IF(('[1]Pl 2016-20 PFC'!#REF!)=0,"",'[1]Pl 2016-20 PFC'!#REF!)</f>
        <v>#REF!</v>
      </c>
      <c r="F121" s="154" t="e">
        <f>IF(('[1]Pl 2016-20 PFC'!#REF!)=0,"",'[1]Pl 2016-20 PFC'!#REF!)</f>
        <v>#REF!</v>
      </c>
      <c r="G121" s="155">
        <f>IF(('[1]Pl 2016-20 PFC'!D129)=0,"",'[1]Pl 2016-20 PFC'!D129)</f>
        <v>57000000</v>
      </c>
      <c r="H121" s="179" t="str">
        <f>IF(('[1]Pl 2016-20 PFC'!E129)=0,"",'[1]Pl 2016-20 PFC'!E129)</f>
        <v/>
      </c>
      <c r="I121" s="179">
        <f>IF(('[1]Pl 2016-20 PFC'!F129)=0,"",'[1]Pl 2016-20 PFC'!F129)</f>
        <v>57000000</v>
      </c>
      <c r="J121" s="154" t="e">
        <f>IF(('[1]Pl 2016-20 PFC'!#REF!)=0,"",'[1]Pl 2016-20 PFC'!#REF!)</f>
        <v>#REF!</v>
      </c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90"/>
      <c r="W121" s="90"/>
    </row>
    <row r="122" spans="1:23" ht="15.75" hidden="1" customHeight="1" outlineLevel="2">
      <c r="A122" s="92"/>
      <c r="B122" s="148" t="s">
        <v>151</v>
      </c>
      <c r="C122" s="152" t="s">
        <v>145</v>
      </c>
      <c r="D122" s="153" t="e">
        <f>IF(('[1]Pl 2016-20 PFC'!#REF!)=0,"",'[1]Pl 2016-20 PFC'!#REF!)</f>
        <v>#REF!</v>
      </c>
      <c r="E122" s="154" t="e">
        <f>IF(('[1]Pl 2016-20 PFC'!#REF!)=0,"",'[1]Pl 2016-20 PFC'!#REF!)</f>
        <v>#REF!</v>
      </c>
      <c r="F122" s="154" t="e">
        <f>IF(('[1]Pl 2016-20 PFC'!#REF!)=0,"",'[1]Pl 2016-20 PFC'!#REF!)</f>
        <v>#REF!</v>
      </c>
      <c r="G122" s="155">
        <f>IF(('[1]Pl 2016-20 PFC'!D130)=0,"",'[1]Pl 2016-20 PFC'!D130)</f>
        <v>1300000</v>
      </c>
      <c r="H122" s="179" t="str">
        <f>IF(('[1]Pl 2016-20 PFC'!E130)=0,"",'[1]Pl 2016-20 PFC'!E130)</f>
        <v/>
      </c>
      <c r="I122" s="179">
        <f>IF(('[1]Pl 2016-20 PFC'!F130)=0,"",'[1]Pl 2016-20 PFC'!F130)</f>
        <v>1300000</v>
      </c>
      <c r="J122" s="154" t="e">
        <f>IF(('[1]Pl 2016-20 PFC'!#REF!)=0,"",'[1]Pl 2016-20 PFC'!#REF!)</f>
        <v>#REF!</v>
      </c>
    </row>
    <row r="123" spans="1:23" ht="15.75" hidden="1" customHeight="1" outlineLevel="2">
      <c r="A123" s="92"/>
      <c r="B123" s="148" t="s">
        <v>152</v>
      </c>
      <c r="C123" s="152" t="s">
        <v>145</v>
      </c>
      <c r="D123" s="153" t="e">
        <f>IF(('[1]Pl 2016-20 PFC'!#REF!)=0,"0",'[1]Pl 2016-20 PFC'!#REF!)</f>
        <v>#REF!</v>
      </c>
      <c r="E123" s="154" t="e">
        <f>IF(('[1]Pl 2016-20 PFC'!#REF!)=0,"0",'[1]Pl 2016-20 PFC'!#REF!)</f>
        <v>#REF!</v>
      </c>
      <c r="F123" s="154" t="e">
        <f>IF(('[1]Pl 2016-20 PFC'!#REF!)=0,"0",'[1]Pl 2016-20 PFC'!#REF!)</f>
        <v>#REF!</v>
      </c>
      <c r="G123" s="155">
        <f>IF(('[1]Pl 2016-20 PFC'!D131)=0,"0",'[1]Pl 2016-20 PFC'!D131)</f>
        <v>50000</v>
      </c>
      <c r="H123" s="179" t="str">
        <f>IF(('[1]Pl 2016-20 PFC'!E131)=0,"0",'[1]Pl 2016-20 PFC'!E131)</f>
        <v>0</v>
      </c>
      <c r="I123" s="179">
        <f>IF(('[1]Pl 2016-20 PFC'!F131)=0,"0",'[1]Pl 2016-20 PFC'!F131)</f>
        <v>50000</v>
      </c>
      <c r="J123" s="154" t="e">
        <f>IF(('[1]Pl 2016-20 PFC'!#REF!)=0,"0",'[1]Pl 2016-20 PFC'!#REF!)</f>
        <v>#REF!</v>
      </c>
    </row>
    <row r="124" spans="1:23" ht="15.75" hidden="1" customHeight="1" outlineLevel="2">
      <c r="A124" s="92"/>
      <c r="B124" s="148" t="s">
        <v>153</v>
      </c>
      <c r="C124" s="152" t="s">
        <v>145</v>
      </c>
      <c r="D124" s="153" t="e">
        <f t="shared" ref="D124:J124" si="44">SUM(D125:D145)</f>
        <v>#REF!</v>
      </c>
      <c r="E124" s="154" t="e">
        <f t="shared" si="44"/>
        <v>#REF!</v>
      </c>
      <c r="F124" s="154" t="e">
        <f t="shared" si="44"/>
        <v>#REF!</v>
      </c>
      <c r="G124" s="155">
        <f t="shared" si="44"/>
        <v>98500000</v>
      </c>
      <c r="H124" s="179">
        <f t="shared" si="44"/>
        <v>0</v>
      </c>
      <c r="I124" s="179">
        <f t="shared" si="44"/>
        <v>98500000</v>
      </c>
      <c r="J124" s="154" t="e">
        <f t="shared" si="44"/>
        <v>#REF!</v>
      </c>
    </row>
    <row r="125" spans="1:23" ht="15.75" hidden="1" customHeight="1" outlineLevel="2">
      <c r="A125" s="92"/>
      <c r="B125" s="148" t="s">
        <v>154</v>
      </c>
      <c r="C125" s="152"/>
      <c r="D125" s="153" t="e">
        <f>IF(('[1]Pl 2016-20 PFC'!#REF!)=0,"",'[1]Pl 2016-20 PFC'!#REF!)</f>
        <v>#REF!</v>
      </c>
      <c r="E125" s="154" t="e">
        <f>IF(('[1]Pl 2016-20 PFC'!#REF!)=0,"",'[1]Pl 2016-20 PFC'!#REF!)</f>
        <v>#REF!</v>
      </c>
      <c r="F125" s="154" t="e">
        <f>IF(('[1]Pl 2016-20 PFC'!#REF!)=0,"",'[1]Pl 2016-20 PFC'!#REF!)</f>
        <v>#REF!</v>
      </c>
      <c r="G125" s="155" t="str">
        <f>IF(('[1]Pl 2016-20 PFC'!D133)=0,"",'[1]Pl 2016-20 PFC'!D133)</f>
        <v/>
      </c>
      <c r="H125" s="179" t="str">
        <f>IF(('[1]Pl 2016-20 PFC'!E133)=0,"",'[1]Pl 2016-20 PFC'!E133)</f>
        <v/>
      </c>
      <c r="I125" s="179" t="str">
        <f>IF(('[1]Pl 2016-20 PFC'!F133)=0,"",'[1]Pl 2016-20 PFC'!F133)</f>
        <v/>
      </c>
      <c r="J125" s="154" t="e">
        <f>IF(('[1]Pl 2016-20 PFC'!#REF!)=0,"",'[1]Pl 2016-20 PFC'!#REF!)</f>
        <v>#REF!</v>
      </c>
    </row>
    <row r="126" spans="1:23" ht="15.75" hidden="1" customHeight="1" outlineLevel="2">
      <c r="A126" s="92"/>
      <c r="B126" s="148" t="s">
        <v>155</v>
      </c>
      <c r="C126" s="152"/>
      <c r="D126" s="153" t="e">
        <f>IF(('[1]Pl 2016-20 PFC'!#REF!)=0,"",'[1]Pl 2016-20 PFC'!#REF!)</f>
        <v>#REF!</v>
      </c>
      <c r="E126" s="154" t="e">
        <f>IF(('[1]Pl 2016-20 PFC'!#REF!)=0,"",'[1]Pl 2016-20 PFC'!#REF!)</f>
        <v>#REF!</v>
      </c>
      <c r="F126" s="154" t="e">
        <f>IF(('[1]Pl 2016-20 PFC'!#REF!)=0,"",'[1]Pl 2016-20 PFC'!#REF!)</f>
        <v>#REF!</v>
      </c>
      <c r="G126" s="155" t="str">
        <f>IF(('[1]Pl 2016-20 PFC'!D134)=0,"",'[1]Pl 2016-20 PFC'!D134)</f>
        <v/>
      </c>
      <c r="H126" s="179" t="str">
        <f>IF(('[1]Pl 2016-20 PFC'!E134)=0,"",'[1]Pl 2016-20 PFC'!E134)</f>
        <v/>
      </c>
      <c r="I126" s="179" t="str">
        <f>IF(('[1]Pl 2016-20 PFC'!F134)=0,"",'[1]Pl 2016-20 PFC'!F134)</f>
        <v/>
      </c>
      <c r="J126" s="154" t="e">
        <f>IF(('[1]Pl 2016-20 PFC'!#REF!)=0,"",'[1]Pl 2016-20 PFC'!#REF!)</f>
        <v>#REF!</v>
      </c>
    </row>
    <row r="127" spans="1:23" ht="15.75" hidden="1" customHeight="1" outlineLevel="2">
      <c r="A127" s="92"/>
      <c r="B127" s="148" t="s">
        <v>156</v>
      </c>
      <c r="C127" s="152"/>
      <c r="D127" s="153" t="e">
        <f>IF(('[1]Pl 2016-20 PFC'!#REF!)=0,"",'[1]Pl 2016-20 PFC'!#REF!)</f>
        <v>#REF!</v>
      </c>
      <c r="E127" s="154" t="e">
        <f>IF(('[1]Pl 2016-20 PFC'!#REF!)=0,"",'[1]Pl 2016-20 PFC'!#REF!)</f>
        <v>#REF!</v>
      </c>
      <c r="F127" s="154" t="e">
        <f>IF(('[1]Pl 2016-20 PFC'!#REF!)=0,"",'[1]Pl 2016-20 PFC'!#REF!)</f>
        <v>#REF!</v>
      </c>
      <c r="G127" s="155" t="str">
        <f>IF(('[1]Pl 2016-20 PFC'!D135)=0,"",'[1]Pl 2016-20 PFC'!D135)</f>
        <v/>
      </c>
      <c r="H127" s="179" t="str">
        <f>IF(('[1]Pl 2016-20 PFC'!E135)=0,"",'[1]Pl 2016-20 PFC'!E135)</f>
        <v/>
      </c>
      <c r="I127" s="179" t="str">
        <f>IF(('[1]Pl 2016-20 PFC'!F135)=0,"",'[1]Pl 2016-20 PFC'!F135)</f>
        <v/>
      </c>
      <c r="J127" s="154" t="e">
        <f>IF(('[1]Pl 2016-20 PFC'!#REF!)=0,"",'[1]Pl 2016-20 PFC'!#REF!)</f>
        <v>#REF!</v>
      </c>
    </row>
    <row r="128" spans="1:23" ht="15.75" hidden="1" customHeight="1" outlineLevel="2">
      <c r="A128" s="92"/>
      <c r="B128" s="148" t="s">
        <v>157</v>
      </c>
      <c r="C128" s="152"/>
      <c r="D128" s="153" t="e">
        <f>IF(('[1]Pl 2016-20 PFC'!#REF!)=0,"",'[1]Pl 2016-20 PFC'!#REF!)</f>
        <v>#REF!</v>
      </c>
      <c r="E128" s="154" t="e">
        <f>IF(('[1]Pl 2016-20 PFC'!#REF!)=0,"",'[1]Pl 2016-20 PFC'!#REF!)</f>
        <v>#REF!</v>
      </c>
      <c r="F128" s="154" t="e">
        <f>IF(('[1]Pl 2016-20 PFC'!#REF!)=0,"",'[1]Pl 2016-20 PFC'!#REF!)</f>
        <v>#REF!</v>
      </c>
      <c r="G128" s="155" t="str">
        <f>IF(('[1]Pl 2016-20 PFC'!D137)=0,"",'[1]Pl 2016-20 PFC'!D137)</f>
        <v/>
      </c>
      <c r="H128" s="179" t="str">
        <f>IF(('[1]Pl 2016-20 PFC'!E137)=0,"",'[1]Pl 2016-20 PFC'!E137)</f>
        <v/>
      </c>
      <c r="I128" s="179" t="str">
        <f>IF(('[1]Pl 2016-20 PFC'!F137)=0,"",'[1]Pl 2016-20 PFC'!F137)</f>
        <v/>
      </c>
      <c r="J128" s="154" t="e">
        <f>IF(('[1]Pl 2016-20 PFC'!#REF!)=0,"",'[1]Pl 2016-20 PFC'!#REF!)</f>
        <v>#REF!</v>
      </c>
    </row>
    <row r="129" spans="1:10" ht="15.75" hidden="1" customHeight="1" outlineLevel="2">
      <c r="A129" s="92"/>
      <c r="B129" s="148" t="s">
        <v>158</v>
      </c>
      <c r="C129" s="152"/>
      <c r="D129" s="153" t="e">
        <f>IF(('[1]Pl 2016-20 PFC'!#REF!)=0,"",'[1]Pl 2016-20 PFC'!#REF!)</f>
        <v>#REF!</v>
      </c>
      <c r="E129" s="154" t="e">
        <f>IF(('[1]Pl 2016-20 PFC'!#REF!)=0,"",'[1]Pl 2016-20 PFC'!#REF!)</f>
        <v>#REF!</v>
      </c>
      <c r="F129" s="154" t="e">
        <f>IF(('[1]Pl 2016-20 PFC'!#REF!)=0,"",'[1]Pl 2016-20 PFC'!#REF!)</f>
        <v>#REF!</v>
      </c>
      <c r="G129" s="155" t="str">
        <f>IF(('[1]Pl 2016-20 PFC'!D138)=0,"",'[1]Pl 2016-20 PFC'!D138)</f>
        <v/>
      </c>
      <c r="H129" s="179" t="str">
        <f>IF(('[1]Pl 2016-20 PFC'!E138)=0,"",'[1]Pl 2016-20 PFC'!E138)</f>
        <v/>
      </c>
      <c r="I129" s="179" t="str">
        <f>IF(('[1]Pl 2016-20 PFC'!F138)=0,"",'[1]Pl 2016-20 PFC'!F138)</f>
        <v/>
      </c>
      <c r="J129" s="154" t="e">
        <f>IF(('[1]Pl 2016-20 PFC'!#REF!)=0,"",'[1]Pl 2016-20 PFC'!#REF!)</f>
        <v>#REF!</v>
      </c>
    </row>
    <row r="130" spans="1:10" ht="15.75" hidden="1" customHeight="1" outlineLevel="2">
      <c r="A130" s="92"/>
      <c r="B130" s="148" t="s">
        <v>159</v>
      </c>
      <c r="C130" s="152"/>
      <c r="D130" s="153" t="e">
        <f>IF(('[1]Pl 2016-20 PFC'!#REF!)=0,"",'[1]Pl 2016-20 PFC'!#REF!)</f>
        <v>#REF!</v>
      </c>
      <c r="E130" s="154" t="e">
        <f>IF(('[1]Pl 2016-20 PFC'!#REF!)=0,"",'[1]Pl 2016-20 PFC'!#REF!)</f>
        <v>#REF!</v>
      </c>
      <c r="F130" s="154" t="e">
        <f>IF(('[1]Pl 2016-20 PFC'!#REF!)=0,"",'[1]Pl 2016-20 PFC'!#REF!)</f>
        <v>#REF!</v>
      </c>
      <c r="G130" s="155" t="str">
        <f>IF(('[1]Pl 2016-20 PFC'!D138)=0,"",'[1]Pl 2016-20 PFC'!D138)</f>
        <v/>
      </c>
      <c r="H130" s="179" t="str">
        <f>IF(('[1]Pl 2016-20 PFC'!E138)=0,"",'[1]Pl 2016-20 PFC'!E138)</f>
        <v/>
      </c>
      <c r="I130" s="179" t="str">
        <f>IF(('[1]Pl 2016-20 PFC'!F138)=0,"",'[1]Pl 2016-20 PFC'!F138)</f>
        <v/>
      </c>
      <c r="J130" s="154" t="e">
        <f>IF(('[1]Pl 2016-20 PFC'!#REF!)=0,"",'[1]Pl 2016-20 PFC'!#REF!)</f>
        <v>#REF!</v>
      </c>
    </row>
    <row r="131" spans="1:10" ht="15.75" hidden="1" customHeight="1" outlineLevel="2">
      <c r="A131" s="92"/>
      <c r="B131" s="148" t="s">
        <v>160</v>
      </c>
      <c r="C131" s="152"/>
      <c r="D131" s="153" t="e">
        <f>IF(('[1]Pl 2016-20 PFC'!#REF!)=0,"",'[1]Pl 2016-20 PFC'!#REF!)</f>
        <v>#REF!</v>
      </c>
      <c r="E131" s="154" t="e">
        <f>IF(('[1]Pl 2016-20 PFC'!#REF!)=0,"",'[1]Pl 2016-20 PFC'!#REF!)</f>
        <v>#REF!</v>
      </c>
      <c r="F131" s="154" t="e">
        <f>IF(('[1]Pl 2016-20 PFC'!#REF!)=0,"",'[1]Pl 2016-20 PFC'!#REF!)</f>
        <v>#REF!</v>
      </c>
      <c r="G131" s="155" t="str">
        <f>IF(('[1]Pl 2016-20 PFC'!D139)=0,"",'[1]Pl 2016-20 PFC'!D139)</f>
        <v/>
      </c>
      <c r="H131" s="179" t="str">
        <f>IF(('[1]Pl 2016-20 PFC'!E139)=0,"",'[1]Pl 2016-20 PFC'!E139)</f>
        <v/>
      </c>
      <c r="I131" s="179" t="str">
        <f>IF(('[1]Pl 2016-20 PFC'!F139)=0,"",'[1]Pl 2016-20 PFC'!F139)</f>
        <v/>
      </c>
      <c r="J131" s="154" t="e">
        <f>IF(('[1]Pl 2016-20 PFC'!#REF!)=0,"",'[1]Pl 2016-20 PFC'!#REF!)</f>
        <v>#REF!</v>
      </c>
    </row>
    <row r="132" spans="1:10" ht="15.75" hidden="1" customHeight="1" outlineLevel="2">
      <c r="A132" s="92"/>
      <c r="B132" s="148" t="s">
        <v>161</v>
      </c>
      <c r="C132" s="152"/>
      <c r="D132" s="153" t="e">
        <f>IF(('[1]Pl 2016-20 PFC'!#REF!)=0,"",'[1]Pl 2016-20 PFC'!#REF!)</f>
        <v>#REF!</v>
      </c>
      <c r="E132" s="154" t="e">
        <f>IF(('[1]Pl 2016-20 PFC'!#REF!)=0,"",'[1]Pl 2016-20 PFC'!#REF!)</f>
        <v>#REF!</v>
      </c>
      <c r="F132" s="154" t="e">
        <f>IF(('[1]Pl 2016-20 PFC'!#REF!)=0,"",'[1]Pl 2016-20 PFC'!#REF!)</f>
        <v>#REF!</v>
      </c>
      <c r="G132" s="155" t="str">
        <f>IF(('[1]Pl 2016-20 PFC'!D140)=0,"",'[1]Pl 2016-20 PFC'!D140)</f>
        <v/>
      </c>
      <c r="H132" s="179" t="str">
        <f>IF(('[1]Pl 2016-20 PFC'!E140)=0,"",'[1]Pl 2016-20 PFC'!E140)</f>
        <v/>
      </c>
      <c r="I132" s="179" t="str">
        <f>IF(('[1]Pl 2016-20 PFC'!F140)=0,"",'[1]Pl 2016-20 PFC'!F140)</f>
        <v/>
      </c>
      <c r="J132" s="154" t="e">
        <f>IF(('[1]Pl 2016-20 PFC'!#REF!)=0,"",'[1]Pl 2016-20 PFC'!#REF!)</f>
        <v>#REF!</v>
      </c>
    </row>
    <row r="133" spans="1:10" ht="15.75" hidden="1" customHeight="1" outlineLevel="2">
      <c r="A133" s="92"/>
      <c r="B133" s="148" t="s">
        <v>162</v>
      </c>
      <c r="C133" s="152"/>
      <c r="D133" s="153" t="e">
        <f>IF(('[1]Pl 2016-20 PFC'!#REF!)=0,"",'[1]Pl 2016-20 PFC'!#REF!)</f>
        <v>#REF!</v>
      </c>
      <c r="E133" s="154" t="e">
        <f>IF(('[1]Pl 2016-20 PFC'!#REF!)=0,"",'[1]Pl 2016-20 PFC'!#REF!)</f>
        <v>#REF!</v>
      </c>
      <c r="F133" s="154" t="e">
        <f>IF(('[1]Pl 2016-20 PFC'!#REF!)=0,"",'[1]Pl 2016-20 PFC'!#REF!)</f>
        <v>#REF!</v>
      </c>
      <c r="G133" s="155" t="str">
        <f>IF(('[1]Pl 2016-20 PFC'!D141)=0,"",'[1]Pl 2016-20 PFC'!D141)</f>
        <v/>
      </c>
      <c r="H133" s="179" t="str">
        <f>IF(('[1]Pl 2016-20 PFC'!E141)=0,"",'[1]Pl 2016-20 PFC'!E141)</f>
        <v/>
      </c>
      <c r="I133" s="179" t="str">
        <f>IF(('[1]Pl 2016-20 PFC'!F141)=0,"",'[1]Pl 2016-20 PFC'!F141)</f>
        <v/>
      </c>
      <c r="J133" s="154" t="e">
        <f>IF(('[1]Pl 2016-20 PFC'!#REF!)=0,"",'[1]Pl 2016-20 PFC'!#REF!)</f>
        <v>#REF!</v>
      </c>
    </row>
    <row r="134" spans="1:10" ht="15.75" hidden="1" customHeight="1" outlineLevel="2">
      <c r="A134" s="92"/>
      <c r="B134" s="148" t="s">
        <v>163</v>
      </c>
      <c r="C134" s="152"/>
      <c r="D134" s="153" t="e">
        <f>IF(('[1]Pl 2016-20 PFC'!#REF!)=0,"",'[1]Pl 2016-20 PFC'!#REF!)</f>
        <v>#REF!</v>
      </c>
      <c r="E134" s="154" t="e">
        <f>IF(('[1]Pl 2016-20 PFC'!#REF!)=0,"",'[1]Pl 2016-20 PFC'!#REF!)</f>
        <v>#REF!</v>
      </c>
      <c r="F134" s="154" t="e">
        <f>IF(('[1]Pl 2016-20 PFC'!#REF!)=0,"",'[1]Pl 2016-20 PFC'!#REF!)</f>
        <v>#REF!</v>
      </c>
      <c r="G134" s="155" t="str">
        <f>IF(('[1]Pl 2016-20 PFC'!D142)=0,"",'[1]Pl 2016-20 PFC'!D142)</f>
        <v/>
      </c>
      <c r="H134" s="179" t="str">
        <f>IF(('[1]Pl 2016-20 PFC'!E142)=0,"",'[1]Pl 2016-20 PFC'!E142)</f>
        <v/>
      </c>
      <c r="I134" s="179" t="str">
        <f>IF(('[1]Pl 2016-20 PFC'!F142)=0,"",'[1]Pl 2016-20 PFC'!F142)</f>
        <v/>
      </c>
      <c r="J134" s="154" t="e">
        <f>IF(('[1]Pl 2016-20 PFC'!#REF!)=0,"",'[1]Pl 2016-20 PFC'!#REF!)</f>
        <v>#REF!</v>
      </c>
    </row>
    <row r="135" spans="1:10" ht="15.75" hidden="1" customHeight="1" outlineLevel="2">
      <c r="A135" s="92"/>
      <c r="B135" s="148" t="s">
        <v>164</v>
      </c>
      <c r="C135" s="152"/>
      <c r="D135" s="153" t="e">
        <f>IF(('[1]Pl 2016-20 PFC'!#REF!)=0,"",'[1]Pl 2016-20 PFC'!#REF!)</f>
        <v>#REF!</v>
      </c>
      <c r="E135" s="154" t="e">
        <f>IF(('[1]Pl 2016-20 PFC'!#REF!)=0,"",'[1]Pl 2016-20 PFC'!#REF!)</f>
        <v>#REF!</v>
      </c>
      <c r="F135" s="154" t="e">
        <f>IF(('[1]Pl 2016-20 PFC'!#REF!)=0,"",'[1]Pl 2016-20 PFC'!#REF!)</f>
        <v>#REF!</v>
      </c>
      <c r="G135" s="155" t="str">
        <f>IF(('[1]Pl 2016-20 PFC'!D143)=0,"",'[1]Pl 2016-20 PFC'!D143)</f>
        <v/>
      </c>
      <c r="H135" s="179" t="str">
        <f>IF(('[1]Pl 2016-20 PFC'!E143)=0,"",'[1]Pl 2016-20 PFC'!E143)</f>
        <v/>
      </c>
      <c r="I135" s="179" t="str">
        <f>IF(('[1]Pl 2016-20 PFC'!F143)=0,"",'[1]Pl 2016-20 PFC'!F143)</f>
        <v/>
      </c>
      <c r="J135" s="154" t="e">
        <f>IF(('[1]Pl 2016-20 PFC'!#REF!)=0,"",'[1]Pl 2016-20 PFC'!#REF!)</f>
        <v>#REF!</v>
      </c>
    </row>
    <row r="136" spans="1:10" ht="15.75" hidden="1" customHeight="1" outlineLevel="2">
      <c r="A136" s="92"/>
      <c r="B136" s="148" t="s">
        <v>165</v>
      </c>
      <c r="C136" s="152"/>
      <c r="D136" s="153" t="e">
        <f>IF(('[1]Pl 2016-20 PFC'!#REF!)=0,"",'[1]Pl 2016-20 PFC'!#REF!)</f>
        <v>#REF!</v>
      </c>
      <c r="E136" s="154" t="e">
        <f>IF(('[1]Pl 2016-20 PFC'!#REF!)=0,"",'[1]Pl 2016-20 PFC'!#REF!)</f>
        <v>#REF!</v>
      </c>
      <c r="F136" s="154" t="e">
        <f>IF(('[1]Pl 2016-20 PFC'!#REF!)=0,"",'[1]Pl 2016-20 PFC'!#REF!)</f>
        <v>#REF!</v>
      </c>
      <c r="G136" s="155" t="str">
        <f>IF(('[1]Pl 2016-20 PFC'!D144)=0,"",'[1]Pl 2016-20 PFC'!D144)</f>
        <v/>
      </c>
      <c r="H136" s="179" t="str">
        <f>IF(('[1]Pl 2016-20 PFC'!E144)=0,"",'[1]Pl 2016-20 PFC'!E144)</f>
        <v/>
      </c>
      <c r="I136" s="179" t="str">
        <f>IF(('[1]Pl 2016-20 PFC'!F144)=0,"",'[1]Pl 2016-20 PFC'!F144)</f>
        <v/>
      </c>
      <c r="J136" s="154" t="e">
        <f>IF(('[1]Pl 2016-20 PFC'!#REF!)=0,"",'[1]Pl 2016-20 PFC'!#REF!)</f>
        <v>#REF!</v>
      </c>
    </row>
    <row r="137" spans="1:10" ht="15.75" hidden="1" customHeight="1" outlineLevel="2">
      <c r="A137" s="92"/>
      <c r="B137" s="148" t="s">
        <v>166</v>
      </c>
      <c r="C137" s="152"/>
      <c r="D137" s="153" t="e">
        <f>IF(('[1]Pl 2016-20 PFC'!#REF!)=0,"",'[1]Pl 2016-20 PFC'!#REF!)</f>
        <v>#REF!</v>
      </c>
      <c r="E137" s="154" t="e">
        <f>IF(('[1]Pl 2016-20 PFC'!#REF!)=0,"",'[1]Pl 2016-20 PFC'!#REF!)</f>
        <v>#REF!</v>
      </c>
      <c r="F137" s="154" t="e">
        <f>IF(('[1]Pl 2016-20 PFC'!#REF!)=0,"",'[1]Pl 2016-20 PFC'!#REF!)</f>
        <v>#REF!</v>
      </c>
      <c r="G137" s="155" t="str">
        <f>IF(('[1]Pl 2016-20 PFC'!D145)=0,"",'[1]Pl 2016-20 PFC'!D145)</f>
        <v/>
      </c>
      <c r="H137" s="179" t="str">
        <f>IF(('[1]Pl 2016-20 PFC'!E145)=0,"",'[1]Pl 2016-20 PFC'!E145)</f>
        <v/>
      </c>
      <c r="I137" s="179" t="str">
        <f>IF(('[1]Pl 2016-20 PFC'!F145)=0,"",'[1]Pl 2016-20 PFC'!F145)</f>
        <v/>
      </c>
      <c r="J137" s="154" t="e">
        <f>IF(('[1]Pl 2016-20 PFC'!#REF!)=0,"",'[1]Pl 2016-20 PFC'!#REF!)</f>
        <v>#REF!</v>
      </c>
    </row>
    <row r="138" spans="1:10" ht="15.75" hidden="1" customHeight="1" outlineLevel="2">
      <c r="A138" s="92"/>
      <c r="B138" s="148" t="s">
        <v>167</v>
      </c>
      <c r="C138" s="152"/>
      <c r="D138" s="153" t="e">
        <f>IF(('[1]Pl 2016-20 PFC'!#REF!)=0,"",'[1]Pl 2016-20 PFC'!#REF!)</f>
        <v>#REF!</v>
      </c>
      <c r="E138" s="154" t="e">
        <f>IF(('[1]Pl 2016-20 PFC'!#REF!)=0,"",'[1]Pl 2016-20 PFC'!#REF!)</f>
        <v>#REF!</v>
      </c>
      <c r="F138" s="154" t="e">
        <f>IF(('[1]Pl 2016-20 PFC'!#REF!)=0,"",'[1]Pl 2016-20 PFC'!#REF!)</f>
        <v>#REF!</v>
      </c>
      <c r="G138" s="155" t="str">
        <f>IF(('[1]Pl 2016-20 PFC'!D146)=0,"",'[1]Pl 2016-20 PFC'!D146)</f>
        <v/>
      </c>
      <c r="H138" s="179" t="str">
        <f>IF(('[1]Pl 2016-20 PFC'!E146)=0,"",'[1]Pl 2016-20 PFC'!E146)</f>
        <v/>
      </c>
      <c r="I138" s="179" t="str">
        <f>IF(('[1]Pl 2016-20 PFC'!F146)=0,"",'[1]Pl 2016-20 PFC'!F146)</f>
        <v/>
      </c>
      <c r="J138" s="154" t="e">
        <f>IF(('[1]Pl 2016-20 PFC'!#REF!)=0,"",'[1]Pl 2016-20 PFC'!#REF!)</f>
        <v>#REF!</v>
      </c>
    </row>
    <row r="139" spans="1:10" ht="15.75" hidden="1" customHeight="1" outlineLevel="2">
      <c r="A139" s="92"/>
      <c r="B139" s="148" t="s">
        <v>168</v>
      </c>
      <c r="C139" s="152"/>
      <c r="D139" s="153" t="e">
        <f>IF(('[1]Pl 2016-20 PFC'!#REF!)=0,"",'[1]Pl 2016-20 PFC'!#REF!)</f>
        <v>#REF!</v>
      </c>
      <c r="E139" s="154" t="e">
        <f>IF(('[1]Pl 2016-20 PFC'!#REF!)=0,"",'[1]Pl 2016-20 PFC'!#REF!)</f>
        <v>#REF!</v>
      </c>
      <c r="F139" s="154" t="e">
        <f>IF(('[1]Pl 2016-20 PFC'!#REF!)=0,"",'[1]Pl 2016-20 PFC'!#REF!)</f>
        <v>#REF!</v>
      </c>
      <c r="G139" s="155" t="str">
        <f>IF(('[1]Pl 2016-20 PFC'!D147)=0,"",'[1]Pl 2016-20 PFC'!D147)</f>
        <v/>
      </c>
      <c r="H139" s="179" t="str">
        <f>IF(('[1]Pl 2016-20 PFC'!E147)=0,"",'[1]Pl 2016-20 PFC'!E147)</f>
        <v/>
      </c>
      <c r="I139" s="179" t="str">
        <f>IF(('[1]Pl 2016-20 PFC'!F147)=0,"",'[1]Pl 2016-20 PFC'!F147)</f>
        <v/>
      </c>
      <c r="J139" s="154" t="e">
        <f>IF(('[1]Pl 2016-20 PFC'!#REF!)=0,"",'[1]Pl 2016-20 PFC'!#REF!)</f>
        <v>#REF!</v>
      </c>
    </row>
    <row r="140" spans="1:10" ht="15.75" hidden="1" customHeight="1" outlineLevel="2">
      <c r="A140" s="92"/>
      <c r="B140" s="148" t="s">
        <v>169</v>
      </c>
      <c r="C140" s="152"/>
      <c r="D140" s="153" t="e">
        <f>IF(('[1]Pl 2016-20 PFC'!#REF!)=0,"",'[1]Pl 2016-20 PFC'!#REF!)</f>
        <v>#REF!</v>
      </c>
      <c r="E140" s="154" t="e">
        <f>IF(('[1]Pl 2016-20 PFC'!#REF!)=0,"",'[1]Pl 2016-20 PFC'!#REF!)</f>
        <v>#REF!</v>
      </c>
      <c r="F140" s="154" t="e">
        <f>IF(('[1]Pl 2016-20 PFC'!#REF!)=0,"",'[1]Pl 2016-20 PFC'!#REF!)</f>
        <v>#REF!</v>
      </c>
      <c r="G140" s="155">
        <f>IF(('[1]Pl 2016-20 PFC'!D148)=0,"",'[1]Pl 2016-20 PFC'!D148)</f>
        <v>520000</v>
      </c>
      <c r="H140" s="179" t="str">
        <f>IF(('[1]Pl 2016-20 PFC'!E148)=0,"",'[1]Pl 2016-20 PFC'!E148)</f>
        <v/>
      </c>
      <c r="I140" s="179">
        <f>IF(('[1]Pl 2016-20 PFC'!F148)=0,"",'[1]Pl 2016-20 PFC'!F148)</f>
        <v>520000</v>
      </c>
      <c r="J140" s="154" t="e">
        <f>IF(('[1]Pl 2016-20 PFC'!#REF!)=0,"",'[1]Pl 2016-20 PFC'!#REF!)</f>
        <v>#REF!</v>
      </c>
    </row>
    <row r="141" spans="1:10" ht="15.75" hidden="1" customHeight="1" outlineLevel="2">
      <c r="A141" s="92"/>
      <c r="B141" s="148" t="s">
        <v>170</v>
      </c>
      <c r="C141" s="152"/>
      <c r="D141" s="153" t="e">
        <f>IF(('[1]Pl 2016-20 PFC'!#REF!)=0,"",'[1]Pl 2016-20 PFC'!#REF!)</f>
        <v>#REF!</v>
      </c>
      <c r="E141" s="154" t="e">
        <f>IF(('[1]Pl 2016-20 PFC'!#REF!)=0,"",'[1]Pl 2016-20 PFC'!#REF!)</f>
        <v>#REF!</v>
      </c>
      <c r="F141" s="154" t="e">
        <f>IF(('[1]Pl 2016-20 PFC'!#REF!)=0,"",'[1]Pl 2016-20 PFC'!#REF!)</f>
        <v>#REF!</v>
      </c>
      <c r="G141" s="155">
        <f>IF(('[1]Pl 2016-20 PFC'!D149)=0,"",'[1]Pl 2016-20 PFC'!D149)</f>
        <v>79980000</v>
      </c>
      <c r="H141" s="179" t="str">
        <f>IF(('[1]Pl 2016-20 PFC'!E149)=0,"",'[1]Pl 2016-20 PFC'!E149)</f>
        <v/>
      </c>
      <c r="I141" s="179">
        <f>IF(('[1]Pl 2016-20 PFC'!F149)=0,"",'[1]Pl 2016-20 PFC'!F149)</f>
        <v>79980000</v>
      </c>
      <c r="J141" s="154" t="e">
        <f>IF(('[1]Pl 2016-20 PFC'!#REF!)=0,"",'[1]Pl 2016-20 PFC'!#REF!)</f>
        <v>#REF!</v>
      </c>
    </row>
    <row r="142" spans="1:10" ht="15.75" hidden="1" customHeight="1" outlineLevel="2">
      <c r="A142" s="92"/>
      <c r="B142" s="148" t="s">
        <v>171</v>
      </c>
      <c r="C142" s="152"/>
      <c r="D142" s="153" t="e">
        <f>IF(('[1]Pl 2016-20 PFC'!#REF!)=0,"",'[1]Pl 2016-20 PFC'!#REF!)</f>
        <v>#REF!</v>
      </c>
      <c r="E142" s="154" t="e">
        <f>IF(('[1]Pl 2016-20 PFC'!#REF!)=0,"",'[1]Pl 2016-20 PFC'!#REF!)</f>
        <v>#REF!</v>
      </c>
      <c r="F142" s="154" t="e">
        <f>IF(('[1]Pl 2016-20 PFC'!#REF!)=0,"",'[1]Pl 2016-20 PFC'!#REF!)</f>
        <v>#REF!</v>
      </c>
      <c r="G142" s="155" t="str">
        <f>IF(('[1]Pl 2016-20 PFC'!D150)=0,"",'[1]Pl 2016-20 PFC'!D150)</f>
        <v/>
      </c>
      <c r="H142" s="179" t="str">
        <f>IF(('[1]Pl 2016-20 PFC'!E150)=0,"",'[1]Pl 2016-20 PFC'!E150)</f>
        <v/>
      </c>
      <c r="I142" s="179" t="str">
        <f>IF(('[1]Pl 2016-20 PFC'!F150)=0,"",'[1]Pl 2016-20 PFC'!F150)</f>
        <v/>
      </c>
      <c r="J142" s="154" t="e">
        <f>IF(('[1]Pl 2016-20 PFC'!#REF!)=0,"",'[1]Pl 2016-20 PFC'!#REF!)</f>
        <v>#REF!</v>
      </c>
    </row>
    <row r="143" spans="1:10" ht="15.75" hidden="1" customHeight="1" outlineLevel="2">
      <c r="A143" s="92"/>
      <c r="B143" s="190" t="str">
        <f>'[1]Pl 2016-20 PFC'!B151</f>
        <v>Program Wsparcia Centrów Sportu Niepełnosprawnych</v>
      </c>
      <c r="C143" s="152"/>
      <c r="D143" s="153"/>
      <c r="E143" s="154"/>
      <c r="F143" s="154"/>
      <c r="G143" s="155" t="str">
        <f>IF(('[1]Pl 2016-20 PFC'!D151)=0,"",'[1]Pl 2016-20 PFC'!D151)</f>
        <v/>
      </c>
      <c r="H143" s="179" t="str">
        <f>IF(('[1]Pl 2016-20 PFC'!E151)=0,"",'[1]Pl 2016-20 PFC'!E151)</f>
        <v/>
      </c>
      <c r="I143" s="179" t="str">
        <f>IF(('[1]Pl 2016-20 PFC'!F151)=0,"",'[1]Pl 2016-20 PFC'!F151)</f>
        <v/>
      </c>
      <c r="J143" s="154"/>
    </row>
    <row r="144" spans="1:10" ht="15.75" hidden="1" customHeight="1" outlineLevel="2">
      <c r="A144" s="92"/>
      <c r="B144" s="190" t="str">
        <f>'[1]Pl 2016-20 PFC'!B152</f>
        <v>"Partnerstwo dla osób z niepełnosprawnościami"</v>
      </c>
      <c r="C144" s="152"/>
      <c r="D144" s="153"/>
      <c r="E144" s="154"/>
      <c r="F144" s="154"/>
      <c r="G144" s="155">
        <f>IF(('[1]Pl 2016-20 PFC'!D152)=0,"",'[1]Pl 2016-20 PFC'!D152)</f>
        <v>8000000</v>
      </c>
      <c r="H144" s="179" t="str">
        <f>IF(('[1]Pl 2016-20 PFC'!E152)=0,"",'[1]Pl 2016-20 PFC'!E152)</f>
        <v/>
      </c>
      <c r="I144" s="179">
        <f>IF(('[1]Pl 2016-20 PFC'!F152)=0,"",'[1]Pl 2016-20 PFC'!F152)</f>
        <v>8000000</v>
      </c>
      <c r="J144" s="154"/>
    </row>
    <row r="145" spans="1:23" ht="15.75" hidden="1" customHeight="1" outlineLevel="2">
      <c r="A145" s="92"/>
      <c r="B145" s="148" t="s">
        <v>172</v>
      </c>
      <c r="C145" s="152"/>
      <c r="D145" s="153" t="e">
        <f>IF(('[1]Pl 2016-20 PFC'!#REF!)=0,"",'[1]Pl 2016-20 PFC'!#REF!)</f>
        <v>#REF!</v>
      </c>
      <c r="E145" s="154" t="e">
        <f>IF(('[1]Pl 2016-20 PFC'!#REF!)=0,"",'[1]Pl 2016-20 PFC'!#REF!)</f>
        <v>#REF!</v>
      </c>
      <c r="F145" s="154" t="e">
        <f>IF(('[1]Pl 2016-20 PFC'!#REF!)=0,"",'[1]Pl 2016-20 PFC'!#REF!)</f>
        <v>#REF!</v>
      </c>
      <c r="G145" s="155">
        <f>IF(('[1]Pl 2016-20 PFC'!D153)=0,"",'[1]Pl 2016-20 PFC'!D153)</f>
        <v>10000000</v>
      </c>
      <c r="H145" s="179" t="str">
        <f>IF(('[1]Pl 2016-20 PFC'!E153)=0,"",'[1]Pl 2016-20 PFC'!E153)</f>
        <v/>
      </c>
      <c r="I145" s="179">
        <f>IF(('[1]Pl 2016-20 PFC'!F153)=0,"",'[1]Pl 2016-20 PFC'!F153)</f>
        <v>10000000</v>
      </c>
      <c r="J145" s="154" t="e">
        <f>IF(('[1]Pl 2016-20 PFC'!#REF!)=0,"",'[1]Pl 2016-20 PFC'!#REF!)</f>
        <v>#REF!</v>
      </c>
    </row>
    <row r="146" spans="1:23" ht="15.75" hidden="1" customHeight="1" outlineLevel="2">
      <c r="A146" s="92"/>
      <c r="B146" s="148"/>
      <c r="C146" s="152"/>
      <c r="D146" s="153"/>
      <c r="E146" s="154"/>
      <c r="F146" s="154"/>
      <c r="G146" s="155"/>
      <c r="H146" s="179"/>
      <c r="I146" s="179"/>
      <c r="J146" s="154"/>
    </row>
    <row r="147" spans="1:23" s="91" customFormat="1" ht="15.75" hidden="1" customHeight="1" outlineLevel="2">
      <c r="A147" s="92" t="s">
        <v>23</v>
      </c>
      <c r="B147" s="148" t="s">
        <v>173</v>
      </c>
      <c r="C147" s="152" t="s">
        <v>77</v>
      </c>
      <c r="D147" s="153" t="e">
        <f t="shared" ref="D147:J147" si="45">SUM(D148:D149)</f>
        <v>#REF!</v>
      </c>
      <c r="E147" s="154" t="e">
        <f t="shared" si="45"/>
        <v>#REF!</v>
      </c>
      <c r="F147" s="154" t="e">
        <f t="shared" si="45"/>
        <v>#REF!</v>
      </c>
      <c r="G147" s="155">
        <f t="shared" si="45"/>
        <v>3313305000</v>
      </c>
      <c r="H147" s="179">
        <f t="shared" si="45"/>
        <v>0</v>
      </c>
      <c r="I147" s="179">
        <f t="shared" si="45"/>
        <v>3313305000</v>
      </c>
      <c r="J147" s="154" t="e">
        <f t="shared" si="45"/>
        <v>#REF!</v>
      </c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90"/>
      <c r="W147" s="90"/>
    </row>
    <row r="148" spans="1:23" s="90" customFormat="1" ht="15.75" hidden="1" customHeight="1" outlineLevel="2">
      <c r="A148" s="92" t="s">
        <v>174</v>
      </c>
      <c r="B148" s="148" t="s">
        <v>144</v>
      </c>
      <c r="C148" s="152" t="s">
        <v>175</v>
      </c>
      <c r="D148" s="153" t="e">
        <f t="shared" ref="D148:J148" si="46">SUM(D156,D157,D158,D159,D160,D162,D150,D161,D155)</f>
        <v>#REF!</v>
      </c>
      <c r="E148" s="154" t="e">
        <f t="shared" si="46"/>
        <v>#REF!</v>
      </c>
      <c r="F148" s="154" t="e">
        <f t="shared" si="46"/>
        <v>#REF!</v>
      </c>
      <c r="G148" s="155">
        <f t="shared" si="46"/>
        <v>3313305000</v>
      </c>
      <c r="H148" s="179">
        <f t="shared" si="46"/>
        <v>0</v>
      </c>
      <c r="I148" s="179">
        <f t="shared" si="46"/>
        <v>3313305000</v>
      </c>
      <c r="J148" s="154" t="e">
        <f t="shared" si="46"/>
        <v>#REF!</v>
      </c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</row>
    <row r="149" spans="1:23" s="90" customFormat="1" ht="15.75" hidden="1" customHeight="1" outlineLevel="2">
      <c r="A149" s="92" t="s">
        <v>176</v>
      </c>
      <c r="B149" s="148" t="s">
        <v>177</v>
      </c>
      <c r="C149" s="152" t="s">
        <v>178</v>
      </c>
      <c r="D149" s="153" t="e">
        <f t="shared" ref="D149:J149" si="47">SUM(D154)</f>
        <v>#REF!</v>
      </c>
      <c r="E149" s="154" t="e">
        <f t="shared" si="47"/>
        <v>#REF!</v>
      </c>
      <c r="F149" s="154" t="e">
        <f t="shared" si="47"/>
        <v>#REF!</v>
      </c>
      <c r="G149" s="155">
        <f t="shared" si="47"/>
        <v>0</v>
      </c>
      <c r="H149" s="179">
        <f t="shared" si="47"/>
        <v>0</v>
      </c>
      <c r="I149" s="179">
        <f t="shared" si="47"/>
        <v>0</v>
      </c>
      <c r="J149" s="154" t="e">
        <f t="shared" si="47"/>
        <v>#REF!</v>
      </c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</row>
    <row r="150" spans="1:23" s="90" customFormat="1" ht="15.75" hidden="1" customHeight="1" outlineLevel="2">
      <c r="A150" s="92"/>
      <c r="B150" s="148" t="s">
        <v>179</v>
      </c>
      <c r="C150" s="152" t="s">
        <v>175</v>
      </c>
      <c r="D150" s="153" t="e">
        <f t="shared" ref="D150:J150" si="48">SUM(D151:D153)</f>
        <v>#REF!</v>
      </c>
      <c r="E150" s="154" t="e">
        <f t="shared" si="48"/>
        <v>#REF!</v>
      </c>
      <c r="F150" s="154" t="e">
        <f t="shared" si="48"/>
        <v>#REF!</v>
      </c>
      <c r="G150" s="155">
        <f t="shared" si="48"/>
        <v>103000000</v>
      </c>
      <c r="H150" s="179">
        <f t="shared" si="48"/>
        <v>0</v>
      </c>
      <c r="I150" s="179">
        <f t="shared" si="48"/>
        <v>103000000</v>
      </c>
      <c r="J150" s="154" t="e">
        <f t="shared" si="48"/>
        <v>#REF!</v>
      </c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</row>
    <row r="151" spans="1:23" s="90" customFormat="1" ht="15.75" hidden="1" customHeight="1" outlineLevel="2">
      <c r="A151" s="92"/>
      <c r="B151" s="148" t="s">
        <v>180</v>
      </c>
      <c r="C151" s="152" t="s">
        <v>175</v>
      </c>
      <c r="D151" s="153" t="e">
        <f>'[1]Pl 2016-20 PFC'!#REF!</f>
        <v>#REF!</v>
      </c>
      <c r="E151" s="154" t="e">
        <f>'[1]Pl 2016-20 PFC'!#REF!</f>
        <v>#REF!</v>
      </c>
      <c r="F151" s="154" t="e">
        <f>'[1]Pl 2016-20 PFC'!#REF!</f>
        <v>#REF!</v>
      </c>
      <c r="G151" s="155">
        <f>'[1]Pl 2016-20 PFC'!D159</f>
        <v>50000</v>
      </c>
      <c r="H151" s="179">
        <f>'[1]Pl 2016-20 PFC'!E159</f>
        <v>0</v>
      </c>
      <c r="I151" s="179">
        <f>'[1]Pl 2016-20 PFC'!F159</f>
        <v>50000</v>
      </c>
      <c r="J151" s="154" t="e">
        <f>'[1]Pl 2016-20 PFC'!#REF!</f>
        <v>#REF!</v>
      </c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</row>
    <row r="152" spans="1:23" s="90" customFormat="1" ht="15.75" hidden="1" customHeight="1" outlineLevel="2">
      <c r="A152" s="92"/>
      <c r="B152" s="148" t="s">
        <v>181</v>
      </c>
      <c r="C152" s="152" t="s">
        <v>175</v>
      </c>
      <c r="D152" s="153" t="e">
        <f>'[1]Pl 2016-20 PFC'!#REF!</f>
        <v>#REF!</v>
      </c>
      <c r="E152" s="154" t="e">
        <f>'[1]Pl 2016-20 PFC'!#REF!</f>
        <v>#REF!</v>
      </c>
      <c r="F152" s="154" t="e">
        <f>'[1]Pl 2016-20 PFC'!#REF!</f>
        <v>#REF!</v>
      </c>
      <c r="G152" s="155">
        <f>'[1]Pl 2016-20 PFC'!D160</f>
        <v>97091000</v>
      </c>
      <c r="H152" s="179">
        <f>'[1]Pl 2016-20 PFC'!E160</f>
        <v>0</v>
      </c>
      <c r="I152" s="179">
        <f>'[1]Pl 2016-20 PFC'!F160</f>
        <v>97091000</v>
      </c>
      <c r="J152" s="154" t="e">
        <f>'[1]Pl 2016-20 PFC'!#REF!</f>
        <v>#REF!</v>
      </c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</row>
    <row r="153" spans="1:23" s="90" customFormat="1" ht="15.75" hidden="1" customHeight="1" outlineLevel="2">
      <c r="A153" s="92"/>
      <c r="B153" s="148" t="s">
        <v>182</v>
      </c>
      <c r="C153" s="152" t="s">
        <v>175</v>
      </c>
      <c r="D153" s="153" t="e">
        <f>'[1]Pl 2016-20 PFC'!#REF!</f>
        <v>#REF!</v>
      </c>
      <c r="E153" s="154" t="e">
        <f>'[1]Pl 2016-20 PFC'!#REF!</f>
        <v>#REF!</v>
      </c>
      <c r="F153" s="154" t="e">
        <f>'[1]Pl 2016-20 PFC'!#REF!</f>
        <v>#REF!</v>
      </c>
      <c r="G153" s="155">
        <f>'[1]Pl 2016-20 PFC'!D161</f>
        <v>5859000</v>
      </c>
      <c r="H153" s="179">
        <f>'[1]Pl 2016-20 PFC'!E161</f>
        <v>0</v>
      </c>
      <c r="I153" s="179">
        <f>'[1]Pl 2016-20 PFC'!F161</f>
        <v>5859000</v>
      </c>
      <c r="J153" s="154" t="e">
        <f>'[1]Pl 2016-20 PFC'!#REF!</f>
        <v>#REF!</v>
      </c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</row>
    <row r="154" spans="1:23" s="90" customFormat="1" ht="15.75" hidden="1" customHeight="1" outlineLevel="2">
      <c r="A154" s="92"/>
      <c r="B154" s="148" t="s">
        <v>148</v>
      </c>
      <c r="C154" s="152" t="s">
        <v>178</v>
      </c>
      <c r="D154" s="153" t="e">
        <f>'[1]Pl 2016-20 PFC'!#REF!</f>
        <v>#REF!</v>
      </c>
      <c r="E154" s="154" t="e">
        <f>'[1]Pl 2016-20 PFC'!#REF!</f>
        <v>#REF!</v>
      </c>
      <c r="F154" s="154" t="e">
        <f>'[1]Pl 2016-20 PFC'!#REF!</f>
        <v>#REF!</v>
      </c>
      <c r="G154" s="155">
        <f>'[1]Pl 2016-20 PFC'!D162</f>
        <v>0</v>
      </c>
      <c r="H154" s="179">
        <f>'[1]Pl 2016-20 PFC'!E162</f>
        <v>0</v>
      </c>
      <c r="I154" s="179">
        <f>'[1]Pl 2016-20 PFC'!F162</f>
        <v>0</v>
      </c>
      <c r="J154" s="154" t="e">
        <f>'[1]Pl 2016-20 PFC'!#REF!</f>
        <v>#REF!</v>
      </c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</row>
    <row r="155" spans="1:23" s="90" customFormat="1" ht="15.75" hidden="1" customHeight="1" outlineLevel="2">
      <c r="A155" s="92"/>
      <c r="B155" s="148" t="s">
        <v>149</v>
      </c>
      <c r="C155" s="152"/>
      <c r="D155" s="153" t="e">
        <f>'[1]Pl 2016-20 PFC'!#REF!</f>
        <v>#REF!</v>
      </c>
      <c r="E155" s="154" t="e">
        <f>'[1]Pl 2016-20 PFC'!#REF!</f>
        <v>#REF!</v>
      </c>
      <c r="F155" s="154" t="e">
        <f>'[1]Pl 2016-20 PFC'!#REF!</f>
        <v>#REF!</v>
      </c>
      <c r="G155" s="155">
        <f>'[1]Pl 2016-20 PFC'!D163</f>
        <v>1000000</v>
      </c>
      <c r="H155" s="179">
        <f>'[1]Pl 2016-20 PFC'!E163</f>
        <v>0</v>
      </c>
      <c r="I155" s="179">
        <f>'[1]Pl 2016-20 PFC'!F163</f>
        <v>1000000</v>
      </c>
      <c r="J155" s="154" t="e">
        <f>'[1]Pl 2016-20 PFC'!#REF!</f>
        <v>#REF!</v>
      </c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</row>
    <row r="156" spans="1:23" s="90" customFormat="1" ht="15.75" hidden="1" customHeight="1" outlineLevel="2">
      <c r="A156" s="92"/>
      <c r="B156" s="148" t="s">
        <v>183</v>
      </c>
      <c r="C156" s="152"/>
      <c r="D156" s="153" t="e">
        <f>'[1]Pl 2016-20 PFC'!#REF!</f>
        <v>#REF!</v>
      </c>
      <c r="E156" s="154" t="e">
        <f>'[1]Pl 2016-20 PFC'!#REF!</f>
        <v>#REF!</v>
      </c>
      <c r="F156" s="154" t="e">
        <f>'[1]Pl 2016-20 PFC'!#REF!</f>
        <v>#REF!</v>
      </c>
      <c r="G156" s="155">
        <f>'[1]Pl 2016-20 PFC'!D164</f>
        <v>2500000</v>
      </c>
      <c r="H156" s="179">
        <f>'[1]Pl 2016-20 PFC'!E164</f>
        <v>0</v>
      </c>
      <c r="I156" s="179">
        <f>'[1]Pl 2016-20 PFC'!F164</f>
        <v>2500000</v>
      </c>
      <c r="J156" s="154" t="e">
        <f>'[1]Pl 2016-20 PFC'!#REF!</f>
        <v>#REF!</v>
      </c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</row>
    <row r="157" spans="1:23" s="90" customFormat="1" ht="15.75" hidden="1" customHeight="1" outlineLevel="2">
      <c r="A157" s="92"/>
      <c r="B157" s="148" t="s">
        <v>184</v>
      </c>
      <c r="C157" s="152"/>
      <c r="D157" s="153" t="e">
        <f>IF(('[1]Pl 2016-20 PFC'!#REF!)=0,"",'[1]Pl 2016-20 PFC'!#REF!)</f>
        <v>#REF!</v>
      </c>
      <c r="E157" s="154" t="e">
        <f>IF(('[1]Pl 2016-20 PFC'!#REF!)=0,"",'[1]Pl 2016-20 PFC'!#REF!)</f>
        <v>#REF!</v>
      </c>
      <c r="F157" s="154" t="e">
        <f>IF(('[1]Pl 2016-20 PFC'!#REF!)=0,"",'[1]Pl 2016-20 PFC'!#REF!)</f>
        <v>#REF!</v>
      </c>
      <c r="G157" s="155">
        <f>IF(('[1]Pl 2016-20 PFC'!D165)=0,"",'[1]Pl 2016-20 PFC'!D165)</f>
        <v>6200000</v>
      </c>
      <c r="H157" s="179" t="str">
        <f>IF(('[1]Pl 2016-20 PFC'!E165)=0,"",'[1]Pl 2016-20 PFC'!E165)</f>
        <v/>
      </c>
      <c r="I157" s="179">
        <f>IF(('[1]Pl 2016-20 PFC'!F165)=0,"",'[1]Pl 2016-20 PFC'!F165)</f>
        <v>6200000</v>
      </c>
      <c r="J157" s="154" t="e">
        <f>IF(('[1]Pl 2016-20 PFC'!#REF!)=0,"",'[1]Pl 2016-20 PFC'!#REF!)</f>
        <v>#REF!</v>
      </c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</row>
    <row r="158" spans="1:23" s="90" customFormat="1" ht="15.75" hidden="1" customHeight="1" outlineLevel="2">
      <c r="A158" s="92"/>
      <c r="B158" s="148" t="s">
        <v>185</v>
      </c>
      <c r="C158" s="152" t="s">
        <v>175</v>
      </c>
      <c r="D158" s="153" t="e">
        <f>IF(('[1]Pl 2016-20 PFC'!#REF!)=0,"",'[1]Pl 2016-20 PFC'!#REF!)</f>
        <v>#REF!</v>
      </c>
      <c r="E158" s="154" t="e">
        <f>IF(('[1]Pl 2016-20 PFC'!#REF!)=0,"",'[1]Pl 2016-20 PFC'!#REF!)</f>
        <v>#REF!</v>
      </c>
      <c r="F158" s="154" t="e">
        <f>IF(('[1]Pl 2016-20 PFC'!#REF!)=0,"",'[1]Pl 2016-20 PFC'!#REF!)</f>
        <v>#REF!</v>
      </c>
      <c r="G158" s="155">
        <f>IF(('[1]Pl 2016-20 PFC'!D166)=0,"",'[1]Pl 2016-20 PFC'!D166)</f>
        <v>3000000000</v>
      </c>
      <c r="H158" s="179" t="str">
        <f>IF(('[1]Pl 2016-20 PFC'!E166)=0,"",'[1]Pl 2016-20 PFC'!E166)</f>
        <v/>
      </c>
      <c r="I158" s="179">
        <f>IF(('[1]Pl 2016-20 PFC'!F166)=0,"",'[1]Pl 2016-20 PFC'!F166)</f>
        <v>3000000000</v>
      </c>
      <c r="J158" s="154" t="e">
        <f>IF(('[1]Pl 2016-20 PFC'!#REF!)=0,"",'[1]Pl 2016-20 PFC'!#REF!)</f>
        <v>#REF!</v>
      </c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</row>
    <row r="159" spans="1:23" s="90" customFormat="1" ht="15.75" hidden="1" customHeight="1" outlineLevel="2">
      <c r="A159" s="92"/>
      <c r="B159" s="148" t="s">
        <v>151</v>
      </c>
      <c r="C159" s="152" t="s">
        <v>175</v>
      </c>
      <c r="D159" s="153" t="e">
        <f>IF(('[1]Pl 2016-20 PFC'!#REF!)=0,"",'[1]Pl 2016-20 PFC'!#REF!)</f>
        <v>#REF!</v>
      </c>
      <c r="E159" s="154" t="e">
        <f>IF(('[1]Pl 2016-20 PFC'!#REF!)=0,"",'[1]Pl 2016-20 PFC'!#REF!)</f>
        <v>#REF!</v>
      </c>
      <c r="F159" s="154" t="e">
        <f>IF(('[1]Pl 2016-20 PFC'!#REF!)=0,"",'[1]Pl 2016-20 PFC'!#REF!)</f>
        <v>#REF!</v>
      </c>
      <c r="G159" s="155">
        <f>IF(('[1]Pl 2016-20 PFC'!D168)=0,"",'[1]Pl 2016-20 PFC'!D168)</f>
        <v>1500000</v>
      </c>
      <c r="H159" s="179" t="str">
        <f>IF(('[1]Pl 2016-20 PFC'!E168)=0,"",'[1]Pl 2016-20 PFC'!E168)</f>
        <v/>
      </c>
      <c r="I159" s="179">
        <f>IF(('[1]Pl 2016-20 PFC'!F168)=0,"",'[1]Pl 2016-20 PFC'!F168)</f>
        <v>1500000</v>
      </c>
      <c r="J159" s="154" t="e">
        <f>IF(('[1]Pl 2016-20 PFC'!#REF!)=0,"",'[1]Pl 2016-20 PFC'!#REF!)</f>
        <v>#REF!</v>
      </c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</row>
    <row r="160" spans="1:23" s="90" customFormat="1" ht="15.75" hidden="1" customHeight="1" outlineLevel="2">
      <c r="A160" s="92"/>
      <c r="B160" s="148" t="s">
        <v>186</v>
      </c>
      <c r="C160" s="152" t="s">
        <v>175</v>
      </c>
      <c r="D160" s="153" t="e">
        <f>IF(('[1]Pl 2016-20 PFC'!#REF!)=0,"0",'[1]Pl 2016-20 PFC'!#REF!)</f>
        <v>#REF!</v>
      </c>
      <c r="E160" s="154" t="e">
        <f>IF(('[1]Pl 2016-20 PFC'!#REF!)=0,"0",'[1]Pl 2016-20 PFC'!#REF!)</f>
        <v>#REF!</v>
      </c>
      <c r="F160" s="154" t="e">
        <f>IF(('[1]Pl 2016-20 PFC'!#REF!)=0,"0",'[1]Pl 2016-20 PFC'!#REF!)</f>
        <v>#REF!</v>
      </c>
      <c r="G160" s="155">
        <f>IF(('[1]Pl 2016-20 PFC'!D169)=0,"0",'[1]Pl 2016-20 PFC'!D169)</f>
        <v>187800000</v>
      </c>
      <c r="H160" s="179" t="str">
        <f>IF(('[1]Pl 2016-20 PFC'!E169)=0,"0",'[1]Pl 2016-20 PFC'!E169)</f>
        <v>0</v>
      </c>
      <c r="I160" s="179">
        <f>IF(('[1]Pl 2016-20 PFC'!F169)=0,"0",'[1]Pl 2016-20 PFC'!F169)</f>
        <v>187800000</v>
      </c>
      <c r="J160" s="154" t="e">
        <f>IF(('[1]Pl 2016-20 PFC'!#REF!)=0,"0",'[1]Pl 2016-20 PFC'!#REF!)</f>
        <v>#REF!</v>
      </c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</row>
    <row r="161" spans="1:21" s="90" customFormat="1" ht="15.75" hidden="1" customHeight="1" outlineLevel="2">
      <c r="A161" s="92"/>
      <c r="B161" s="148" t="s">
        <v>187</v>
      </c>
      <c r="C161" s="152" t="s">
        <v>175</v>
      </c>
      <c r="D161" s="153" t="e">
        <f>'[1]Pl 2016-20 PFC'!#REF!</f>
        <v>#REF!</v>
      </c>
      <c r="E161" s="154" t="e">
        <f>'[1]Pl 2016-20 PFC'!#REF!</f>
        <v>#REF!</v>
      </c>
      <c r="F161" s="154" t="e">
        <f>'[1]Pl 2016-20 PFC'!#REF!</f>
        <v>#REF!</v>
      </c>
      <c r="G161" s="155">
        <f>'[1]Pl 2016-20 PFC'!D167</f>
        <v>5000</v>
      </c>
      <c r="H161" s="179">
        <f>'[1]Pl 2016-20 PFC'!E167</f>
        <v>0</v>
      </c>
      <c r="I161" s="179">
        <f>'[1]Pl 2016-20 PFC'!F167</f>
        <v>5000</v>
      </c>
      <c r="J161" s="154" t="e">
        <f>'[1]Pl 2016-20 PFC'!#REF!</f>
        <v>#REF!</v>
      </c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</row>
    <row r="162" spans="1:21" s="90" customFormat="1" ht="15.75" hidden="1" customHeight="1" outlineLevel="2">
      <c r="A162" s="92"/>
      <c r="B162" s="148" t="s">
        <v>188</v>
      </c>
      <c r="C162" s="152" t="s">
        <v>175</v>
      </c>
      <c r="D162" s="153" t="e">
        <f t="shared" ref="D162:J162" si="49">SUM(D163:D174)</f>
        <v>#REF!</v>
      </c>
      <c r="E162" s="154" t="e">
        <f t="shared" si="49"/>
        <v>#REF!</v>
      </c>
      <c r="F162" s="154" t="e">
        <f t="shared" si="49"/>
        <v>#REF!</v>
      </c>
      <c r="G162" s="155">
        <f t="shared" si="49"/>
        <v>11300000</v>
      </c>
      <c r="H162" s="179">
        <f t="shared" si="49"/>
        <v>0</v>
      </c>
      <c r="I162" s="179">
        <f t="shared" si="49"/>
        <v>11300000</v>
      </c>
      <c r="J162" s="154" t="e">
        <f t="shared" si="49"/>
        <v>#REF!</v>
      </c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</row>
    <row r="163" spans="1:21" s="90" customFormat="1" ht="15.75" hidden="1" customHeight="1" outlineLevel="2">
      <c r="A163" s="92"/>
      <c r="B163" s="148" t="s">
        <v>163</v>
      </c>
      <c r="C163" s="152"/>
      <c r="D163" s="153" t="e">
        <f>IF(('[1]Pl 2016-20 PFC'!#REF!)=0,"",'[1]Pl 2016-20 PFC'!#REF!)</f>
        <v>#REF!</v>
      </c>
      <c r="E163" s="154" t="e">
        <f>IF(('[1]Pl 2016-20 PFC'!#REF!)=0,"",'[1]Pl 2016-20 PFC'!#REF!)</f>
        <v>#REF!</v>
      </c>
      <c r="F163" s="154" t="e">
        <f>IF(('[1]Pl 2016-20 PFC'!#REF!)=0,"",'[1]Pl 2016-20 PFC'!#REF!)</f>
        <v>#REF!</v>
      </c>
      <c r="G163" s="155" t="str">
        <f>IF(('[1]Pl 2016-20 PFC'!D171)=0,"",'[1]Pl 2016-20 PFC'!D171)</f>
        <v/>
      </c>
      <c r="H163" s="179" t="str">
        <f>IF(('[1]Pl 2016-20 PFC'!E171)=0,"",'[1]Pl 2016-20 PFC'!E171)</f>
        <v/>
      </c>
      <c r="I163" s="179" t="str">
        <f>IF(('[1]Pl 2016-20 PFC'!F171)=0,"",'[1]Pl 2016-20 PFC'!F171)</f>
        <v/>
      </c>
      <c r="J163" s="154" t="e">
        <f>IF(('[1]Pl 2016-20 PFC'!#REF!)=0,"",'[1]Pl 2016-20 PFC'!#REF!)</f>
        <v>#REF!</v>
      </c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</row>
    <row r="164" spans="1:21" s="90" customFormat="1" ht="15.75" hidden="1" customHeight="1" outlineLevel="2">
      <c r="A164" s="92"/>
      <c r="B164" s="148" t="s">
        <v>154</v>
      </c>
      <c r="C164" s="152"/>
      <c r="D164" s="153" t="e">
        <f>IF(('[1]Pl 2016-20 PFC'!#REF!)=0,"",'[1]Pl 2016-20 PFC'!#REF!)</f>
        <v>#REF!</v>
      </c>
      <c r="E164" s="154" t="e">
        <f>IF(('[1]Pl 2016-20 PFC'!#REF!)=0,"",'[1]Pl 2016-20 PFC'!#REF!)</f>
        <v>#REF!</v>
      </c>
      <c r="F164" s="154" t="e">
        <f>IF(('[1]Pl 2016-20 PFC'!#REF!)=0,"",'[1]Pl 2016-20 PFC'!#REF!)</f>
        <v>#REF!</v>
      </c>
      <c r="G164" s="155" t="str">
        <f>IF(('[1]Pl 2016-20 PFC'!D172)=0,"",'[1]Pl 2016-20 PFC'!D172)</f>
        <v/>
      </c>
      <c r="H164" s="179" t="str">
        <f>IF(('[1]Pl 2016-20 PFC'!E172)=0,"",'[1]Pl 2016-20 PFC'!E172)</f>
        <v/>
      </c>
      <c r="I164" s="179" t="str">
        <f>IF(('[1]Pl 2016-20 PFC'!F172)=0,"",'[1]Pl 2016-20 PFC'!F172)</f>
        <v/>
      </c>
      <c r="J164" s="154" t="e">
        <f>IF(('[1]Pl 2016-20 PFC'!#REF!)=0,"",'[1]Pl 2016-20 PFC'!#REF!)</f>
        <v>#REF!</v>
      </c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</row>
    <row r="165" spans="1:21" s="90" customFormat="1" ht="15.75" hidden="1" customHeight="1" outlineLevel="2">
      <c r="A165" s="92"/>
      <c r="B165" s="148" t="s">
        <v>161</v>
      </c>
      <c r="C165" s="152"/>
      <c r="D165" s="153" t="e">
        <f>IF(('[1]Pl 2016-20 PFC'!#REF!)=0,"",'[1]Pl 2016-20 PFC'!#REF!)</f>
        <v>#REF!</v>
      </c>
      <c r="E165" s="154" t="e">
        <f>IF(('[1]Pl 2016-20 PFC'!#REF!)=0,"",'[1]Pl 2016-20 PFC'!#REF!)</f>
        <v>#REF!</v>
      </c>
      <c r="F165" s="154" t="e">
        <f>IF(('[1]Pl 2016-20 PFC'!#REF!)=0,"",'[1]Pl 2016-20 PFC'!#REF!)</f>
        <v>#REF!</v>
      </c>
      <c r="G165" s="155" t="str">
        <f>IF(('[1]Pl 2016-20 PFC'!D173)=0,"",'[1]Pl 2016-20 PFC'!D173)</f>
        <v/>
      </c>
      <c r="H165" s="179" t="str">
        <f>IF(('[1]Pl 2016-20 PFC'!E173)=0,"",'[1]Pl 2016-20 PFC'!E173)</f>
        <v/>
      </c>
      <c r="I165" s="179" t="str">
        <f>IF(('[1]Pl 2016-20 PFC'!F173)=0,"",'[1]Pl 2016-20 PFC'!F173)</f>
        <v/>
      </c>
      <c r="J165" s="154" t="e">
        <f>IF(('[1]Pl 2016-20 PFC'!#REF!)=0,"",'[1]Pl 2016-20 PFC'!#REF!)</f>
        <v>#REF!</v>
      </c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</row>
    <row r="166" spans="1:21" s="90" customFormat="1" ht="15.75" hidden="1" customHeight="1" outlineLevel="2">
      <c r="A166" s="92"/>
      <c r="B166" s="148" t="s">
        <v>162</v>
      </c>
      <c r="C166" s="152"/>
      <c r="D166" s="153" t="e">
        <f>IF(('[1]Pl 2016-20 PFC'!#REF!)=0,"",'[1]Pl 2016-20 PFC'!#REF!)</f>
        <v>#REF!</v>
      </c>
      <c r="E166" s="154" t="e">
        <f>IF(('[1]Pl 2016-20 PFC'!#REF!)=0,"",'[1]Pl 2016-20 PFC'!#REF!)</f>
        <v>#REF!</v>
      </c>
      <c r="F166" s="154" t="e">
        <f>IF(('[1]Pl 2016-20 PFC'!#REF!)=0,"",'[1]Pl 2016-20 PFC'!#REF!)</f>
        <v>#REF!</v>
      </c>
      <c r="G166" s="155" t="str">
        <f>IF(('[1]Pl 2016-20 PFC'!D174)=0,"",'[1]Pl 2016-20 PFC'!D174)</f>
        <v/>
      </c>
      <c r="H166" s="179" t="str">
        <f>IF(('[1]Pl 2016-20 PFC'!E174)=0,"",'[1]Pl 2016-20 PFC'!E174)</f>
        <v/>
      </c>
      <c r="I166" s="179" t="str">
        <f>IF(('[1]Pl 2016-20 PFC'!F174)=0,"",'[1]Pl 2016-20 PFC'!F174)</f>
        <v/>
      </c>
      <c r="J166" s="154" t="e">
        <f>IF(('[1]Pl 2016-20 PFC'!#REF!)=0,"",'[1]Pl 2016-20 PFC'!#REF!)</f>
        <v>#REF!</v>
      </c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</row>
    <row r="167" spans="1:21" s="90" customFormat="1" ht="15.75" hidden="1" customHeight="1" outlineLevel="2">
      <c r="A167" s="92"/>
      <c r="B167" s="148" t="s">
        <v>169</v>
      </c>
      <c r="C167" s="152"/>
      <c r="D167" s="153" t="e">
        <f>IF(('[1]Pl 2016-20 PFC'!#REF!)=0,"",'[1]Pl 2016-20 PFC'!#REF!)</f>
        <v>#REF!</v>
      </c>
      <c r="E167" s="154" t="e">
        <f>IF(('[1]Pl 2016-20 PFC'!#REF!)=0,"",'[1]Pl 2016-20 PFC'!#REF!)</f>
        <v>#REF!</v>
      </c>
      <c r="F167" s="154" t="e">
        <f>IF(('[1]Pl 2016-20 PFC'!#REF!)=0,"",'[1]Pl 2016-20 PFC'!#REF!)</f>
        <v>#REF!</v>
      </c>
      <c r="G167" s="155" t="str">
        <f>IF(('[1]Pl 2016-20 PFC'!D175)=0,"",'[1]Pl 2016-20 PFC'!D175)</f>
        <v/>
      </c>
      <c r="H167" s="179" t="str">
        <f>IF(('[1]Pl 2016-20 PFC'!E175)=0,"",'[1]Pl 2016-20 PFC'!E175)</f>
        <v/>
      </c>
      <c r="I167" s="179" t="str">
        <f>IF(('[1]Pl 2016-20 PFC'!F175)=0,"",'[1]Pl 2016-20 PFC'!F175)</f>
        <v/>
      </c>
      <c r="J167" s="154" t="e">
        <f>IF(('[1]Pl 2016-20 PFC'!#REF!)=0,"",'[1]Pl 2016-20 PFC'!#REF!)</f>
        <v>#REF!</v>
      </c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</row>
    <row r="168" spans="1:21" s="90" customFormat="1" ht="15.75" hidden="1" customHeight="1" outlineLevel="2">
      <c r="A168" s="92"/>
      <c r="B168" s="148" t="s">
        <v>189</v>
      </c>
      <c r="C168" s="152"/>
      <c r="D168" s="153" t="e">
        <f>IF(('[1]Pl 2016-20 PFC'!#REF!)=0,"",'[1]Pl 2016-20 PFC'!#REF!)</f>
        <v>#REF!</v>
      </c>
      <c r="E168" s="154" t="e">
        <f>IF(('[1]Pl 2016-20 PFC'!#REF!)=0,"",'[1]Pl 2016-20 PFC'!#REF!)</f>
        <v>#REF!</v>
      </c>
      <c r="F168" s="154" t="e">
        <f>IF(('[1]Pl 2016-20 PFC'!#REF!)=0,"",'[1]Pl 2016-20 PFC'!#REF!)</f>
        <v>#REF!</v>
      </c>
      <c r="G168" s="155" t="str">
        <f>IF(('[1]Pl 2016-20 PFC'!D176)=0,"",'[1]Pl 2016-20 PFC'!D176)</f>
        <v/>
      </c>
      <c r="H168" s="179" t="str">
        <f>IF(('[1]Pl 2016-20 PFC'!E176)=0,"",'[1]Pl 2016-20 PFC'!E176)</f>
        <v/>
      </c>
      <c r="I168" s="179" t="str">
        <f>IF(('[1]Pl 2016-20 PFC'!F176)=0,"",'[1]Pl 2016-20 PFC'!F176)</f>
        <v/>
      </c>
      <c r="J168" s="154" t="e">
        <f>IF(('[1]Pl 2016-20 PFC'!#REF!)=0,"",'[1]Pl 2016-20 PFC'!#REF!)</f>
        <v>#REF!</v>
      </c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</row>
    <row r="169" spans="1:21" s="90" customFormat="1" ht="15.75" hidden="1" customHeight="1" outlineLevel="2">
      <c r="A169" s="92"/>
      <c r="B169" s="148" t="s">
        <v>167</v>
      </c>
      <c r="C169" s="152"/>
      <c r="D169" s="153" t="e">
        <f>IF(('[1]Pl 2016-20 PFC'!#REF!)=0,"",'[1]Pl 2016-20 PFC'!#REF!)</f>
        <v>#REF!</v>
      </c>
      <c r="E169" s="154" t="e">
        <f>IF(('[1]Pl 2016-20 PFC'!#REF!)=0,"",'[1]Pl 2016-20 PFC'!#REF!)</f>
        <v>#REF!</v>
      </c>
      <c r="F169" s="154" t="e">
        <f>IF(('[1]Pl 2016-20 PFC'!#REF!)=0,"",'[1]Pl 2016-20 PFC'!#REF!)</f>
        <v>#REF!</v>
      </c>
      <c r="G169" s="155" t="str">
        <f>IF(('[1]Pl 2016-20 PFC'!D177)=0,"",'[1]Pl 2016-20 PFC'!D177)</f>
        <v/>
      </c>
      <c r="H169" s="179" t="str">
        <f>IF(('[1]Pl 2016-20 PFC'!E177)=0,"",'[1]Pl 2016-20 PFC'!E177)</f>
        <v/>
      </c>
      <c r="I169" s="179" t="str">
        <f>IF(('[1]Pl 2016-20 PFC'!F177)=0,"",'[1]Pl 2016-20 PFC'!F177)</f>
        <v/>
      </c>
      <c r="J169" s="154" t="e">
        <f>IF(('[1]Pl 2016-20 PFC'!#REF!)=0,"",'[1]Pl 2016-20 PFC'!#REF!)</f>
        <v>#REF!</v>
      </c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</row>
    <row r="170" spans="1:21" s="90" customFormat="1" ht="15.75" hidden="1" customHeight="1" outlineLevel="2">
      <c r="A170" s="92"/>
      <c r="B170" s="148" t="s">
        <v>165</v>
      </c>
      <c r="C170" s="152"/>
      <c r="D170" s="153" t="e">
        <f>IF(('[1]Pl 2016-20 PFC'!#REF!)=0,"",'[1]Pl 2016-20 PFC'!#REF!)</f>
        <v>#REF!</v>
      </c>
      <c r="E170" s="154" t="e">
        <f>IF(('[1]Pl 2016-20 PFC'!#REF!)=0,"",'[1]Pl 2016-20 PFC'!#REF!)</f>
        <v>#REF!</v>
      </c>
      <c r="F170" s="154" t="e">
        <f>IF(('[1]Pl 2016-20 PFC'!#REF!)=0,"",'[1]Pl 2016-20 PFC'!#REF!)</f>
        <v>#REF!</v>
      </c>
      <c r="G170" s="155" t="str">
        <f>IF(('[1]Pl 2016-20 PFC'!D178)=0,"",'[1]Pl 2016-20 PFC'!D178)</f>
        <v/>
      </c>
      <c r="H170" s="179" t="str">
        <f>IF(('[1]Pl 2016-20 PFC'!E178)=0,"",'[1]Pl 2016-20 PFC'!E178)</f>
        <v/>
      </c>
      <c r="I170" s="179" t="str">
        <f>IF(('[1]Pl 2016-20 PFC'!F178)=0,"",'[1]Pl 2016-20 PFC'!F178)</f>
        <v/>
      </c>
      <c r="J170" s="154" t="e">
        <f>IF(('[1]Pl 2016-20 PFC'!#REF!)=0,"",'[1]Pl 2016-20 PFC'!#REF!)</f>
        <v>#REF!</v>
      </c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</row>
    <row r="171" spans="1:21" s="90" customFormat="1" ht="15.75" hidden="1" customHeight="1" outlineLevel="2">
      <c r="A171" s="92"/>
      <c r="B171" s="148" t="s">
        <v>171</v>
      </c>
      <c r="C171" s="152"/>
      <c r="D171" s="153" t="e">
        <f>IF(('[1]Pl 2016-20 PFC'!#REF!)=0,"",'[1]Pl 2016-20 PFC'!#REF!)</f>
        <v>#REF!</v>
      </c>
      <c r="E171" s="154" t="e">
        <f>IF(('[1]Pl 2016-20 PFC'!#REF!)=0,"",'[1]Pl 2016-20 PFC'!#REF!)</f>
        <v>#REF!</v>
      </c>
      <c r="F171" s="154" t="e">
        <f>IF(('[1]Pl 2016-20 PFC'!#REF!)=0,"",'[1]Pl 2016-20 PFC'!#REF!)</f>
        <v>#REF!</v>
      </c>
      <c r="G171" s="155" t="str">
        <f>IF(('[1]Pl 2016-20 PFC'!D179)=0,"",'[1]Pl 2016-20 PFC'!D179)</f>
        <v/>
      </c>
      <c r="H171" s="179" t="str">
        <f>IF(('[1]Pl 2016-20 PFC'!E179)=0,"",'[1]Pl 2016-20 PFC'!E179)</f>
        <v/>
      </c>
      <c r="I171" s="179" t="str">
        <f>IF(('[1]Pl 2016-20 PFC'!F179)=0,"",'[1]Pl 2016-20 PFC'!F179)</f>
        <v/>
      </c>
      <c r="J171" s="154" t="e">
        <f>IF(('[1]Pl 2016-20 PFC'!#REF!)=0,"",'[1]Pl 2016-20 PFC'!#REF!)</f>
        <v>#REF!</v>
      </c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</row>
    <row r="172" spans="1:21" s="90" customFormat="1" ht="15.75" hidden="1" customHeight="1" outlineLevel="2">
      <c r="A172" s="92"/>
      <c r="B172" s="148" t="s">
        <v>190</v>
      </c>
      <c r="C172" s="152"/>
      <c r="D172" s="153" t="e">
        <f>IF(('[1]Pl 2016-20 PFC'!#REF!)=0,"",'[1]Pl 2016-20 PFC'!#REF!)</f>
        <v>#REF!</v>
      </c>
      <c r="E172" s="154" t="e">
        <f>IF(('[1]Pl 2016-20 PFC'!#REF!)=0,"",'[1]Pl 2016-20 PFC'!#REF!)</f>
        <v>#REF!</v>
      </c>
      <c r="F172" s="154" t="e">
        <f>IF(('[1]Pl 2016-20 PFC'!#REF!)=0,"",'[1]Pl 2016-20 PFC'!#REF!)</f>
        <v>#REF!</v>
      </c>
      <c r="G172" s="155">
        <f>IF(('[1]Pl 2016-20 PFC'!D180)=0,"",'[1]Pl 2016-20 PFC'!D180)</f>
        <v>1300000</v>
      </c>
      <c r="H172" s="179" t="str">
        <f>IF(('[1]Pl 2016-20 PFC'!E180)=0,"",'[1]Pl 2016-20 PFC'!E180)</f>
        <v/>
      </c>
      <c r="I172" s="179">
        <f>IF(('[1]Pl 2016-20 PFC'!F180)=0,"",'[1]Pl 2016-20 PFC'!F180)</f>
        <v>1300000</v>
      </c>
      <c r="J172" s="154" t="e">
        <f>IF(('[1]Pl 2016-20 PFC'!#REF!)=0,"",'[1]Pl 2016-20 PFC'!#REF!)</f>
        <v>#REF!</v>
      </c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</row>
    <row r="173" spans="1:21" s="90" customFormat="1" ht="15.75" hidden="1" customHeight="1" outlineLevel="2">
      <c r="A173" s="92"/>
      <c r="B173" s="148" t="s">
        <v>191</v>
      </c>
      <c r="C173" s="152"/>
      <c r="D173" s="153" t="e">
        <f>IF(('[1]Pl 2016-20 PFC'!#REF!)=0,"",'[1]Pl 2016-20 PFC'!#REF!)</f>
        <v>#REF!</v>
      </c>
      <c r="E173" s="154" t="e">
        <f>IF(('[1]Pl 2016-20 PFC'!#REF!)=0,"",'[1]Pl 2016-20 PFC'!#REF!)</f>
        <v>#REF!</v>
      </c>
      <c r="F173" s="154" t="e">
        <f>IF(('[1]Pl 2016-20 PFC'!#REF!)=0,"",'[1]Pl 2016-20 PFC'!#REF!)</f>
        <v>#REF!</v>
      </c>
      <c r="G173" s="155" t="str">
        <f>IF(('[1]Pl 2016-20 PFC'!D181)=0,"",'[1]Pl 2016-20 PFC'!D181)</f>
        <v/>
      </c>
      <c r="H173" s="179" t="str">
        <f>IF(('[1]Pl 2016-20 PFC'!E181)=0,"",'[1]Pl 2016-20 PFC'!E181)</f>
        <v/>
      </c>
      <c r="I173" s="179" t="str">
        <f>IF(('[1]Pl 2016-20 PFC'!F181)=0,"",'[1]Pl 2016-20 PFC'!F181)</f>
        <v/>
      </c>
      <c r="J173" s="154" t="e">
        <f>IF(('[1]Pl 2016-20 PFC'!#REF!)=0,"",'[1]Pl 2016-20 PFC'!#REF!)</f>
        <v>#REF!</v>
      </c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</row>
    <row r="174" spans="1:21" s="90" customFormat="1" ht="15.75" hidden="1" customHeight="1" outlineLevel="2">
      <c r="A174" s="92"/>
      <c r="B174" s="148" t="s">
        <v>192</v>
      </c>
      <c r="C174" s="152"/>
      <c r="D174" s="153" t="e">
        <f>IF(('[1]Pl 2016-20 PFC'!#REF!)=0,"",'[1]Pl 2016-20 PFC'!#REF!)</f>
        <v>#REF!</v>
      </c>
      <c r="E174" s="154" t="e">
        <f>IF(('[1]Pl 2016-20 PFC'!#REF!)=0,"",'[1]Pl 2016-20 PFC'!#REF!)</f>
        <v>#REF!</v>
      </c>
      <c r="F174" s="154" t="e">
        <f>IF(('[1]Pl 2016-20 PFC'!#REF!)=0,"",'[1]Pl 2016-20 PFC'!#REF!)</f>
        <v>#REF!</v>
      </c>
      <c r="G174" s="155">
        <f>IF(('[1]Pl 2016-20 PFC'!D182)=0,"",'[1]Pl 2016-20 PFC'!D182)</f>
        <v>10000000</v>
      </c>
      <c r="H174" s="179" t="str">
        <f>IF(('[1]Pl 2016-20 PFC'!E182)=0,"",'[1]Pl 2016-20 PFC'!E182)</f>
        <v/>
      </c>
      <c r="I174" s="179">
        <f>IF(('[1]Pl 2016-20 PFC'!F182)=0,"",'[1]Pl 2016-20 PFC'!F182)</f>
        <v>10000000</v>
      </c>
      <c r="J174" s="154" t="e">
        <f>IF(('[1]Pl 2016-20 PFC'!#REF!)=0,"",'[1]Pl 2016-20 PFC'!#REF!)</f>
        <v>#REF!</v>
      </c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</row>
    <row r="175" spans="1:21" s="90" customFormat="1" ht="15.75" hidden="1" customHeight="1" outlineLevel="2">
      <c r="A175" s="92"/>
      <c r="B175" s="148" t="s">
        <v>193</v>
      </c>
      <c r="C175" s="152"/>
      <c r="D175" s="153" t="e">
        <f>IF(('[1]Pl 2016-20 PFC'!#REF!)=0,"",'[1]Pl 2016-20 PFC'!#REF!)</f>
        <v>#REF!</v>
      </c>
      <c r="E175" s="154" t="e">
        <f>IF(('[1]Pl 2016-20 PFC'!#REF!)=0,"",'[1]Pl 2016-20 PFC'!#REF!)</f>
        <v>#REF!</v>
      </c>
      <c r="F175" s="154" t="e">
        <f>IF(('[1]Pl 2016-20 PFC'!#REF!)=0,"",'[1]Pl 2016-20 PFC'!#REF!)</f>
        <v>#REF!</v>
      </c>
      <c r="G175" s="155" t="str">
        <f>IF(('[1]Pl 2016-20 PFC'!D183)=0,"",'[1]Pl 2016-20 PFC'!D183)</f>
        <v/>
      </c>
      <c r="H175" s="179" t="str">
        <f>IF(('[1]Pl 2016-20 PFC'!E183)=0,"",'[1]Pl 2016-20 PFC'!E183)</f>
        <v/>
      </c>
      <c r="I175" s="179" t="str">
        <f>IF(('[1]Pl 2016-20 PFC'!F183)=0,"",'[1]Pl 2016-20 PFC'!F183)</f>
        <v/>
      </c>
      <c r="J175" s="154" t="e">
        <f>IF(('[1]Pl 2016-20 PFC'!#REF!)=0,"",'[1]Pl 2016-20 PFC'!#REF!)</f>
        <v>#REF!</v>
      </c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</row>
    <row r="176" spans="1:21" s="90" customFormat="1" ht="15.75" hidden="1" customHeight="1" outlineLevel="2">
      <c r="A176" s="92"/>
      <c r="B176" s="148"/>
      <c r="C176" s="152"/>
      <c r="D176" s="153"/>
      <c r="E176" s="154"/>
      <c r="F176" s="154"/>
      <c r="G176" s="155"/>
      <c r="H176" s="179"/>
      <c r="I176" s="179"/>
      <c r="J176" s="154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</row>
    <row r="177" spans="1:23" s="72" customFormat="1" ht="18.75" outlineLevel="1" collapsed="1">
      <c r="A177" s="92">
        <v>2</v>
      </c>
      <c r="B177" s="148" t="s">
        <v>194</v>
      </c>
      <c r="C177" s="152" t="s">
        <v>77</v>
      </c>
      <c r="D177" s="153" t="e">
        <f t="shared" ref="D177:J177" si="50">D179+D193</f>
        <v>#REF!</v>
      </c>
      <c r="E177" s="154" t="e">
        <f t="shared" si="50"/>
        <v>#REF!</v>
      </c>
      <c r="F177" s="154" t="e">
        <f t="shared" si="50"/>
        <v>#REF!</v>
      </c>
      <c r="G177" s="155">
        <f t="shared" si="50"/>
        <v>6331000</v>
      </c>
      <c r="H177" s="179">
        <f t="shared" si="50"/>
        <v>0</v>
      </c>
      <c r="I177" s="179">
        <f t="shared" si="50"/>
        <v>6331000</v>
      </c>
      <c r="J177" s="154" t="e">
        <f t="shared" si="50"/>
        <v>#REF!</v>
      </c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3" s="73" customFormat="1" ht="18.75" hidden="1" outlineLevel="2">
      <c r="A178" s="92" t="s">
        <v>81</v>
      </c>
      <c r="B178" s="148" t="s">
        <v>195</v>
      </c>
      <c r="C178" s="152" t="s">
        <v>196</v>
      </c>
      <c r="D178" s="153" t="e">
        <f>'[1]Pl 2016-20 PFC'!#REF!</f>
        <v>#REF!</v>
      </c>
      <c r="E178" s="154" t="e">
        <f>'[1]Pl 2016-20 PFC'!#REF!</f>
        <v>#REF!</v>
      </c>
      <c r="F178" s="154" t="e">
        <f>'[1]Pl 2016-20 PFC'!#REF!</f>
        <v>#REF!</v>
      </c>
      <c r="G178" s="155">
        <f>'[1]Pl 2016-20 PFC'!D187</f>
        <v>2500000</v>
      </c>
      <c r="H178" s="179">
        <f>'[1]Pl 2016-20 PFC'!E187</f>
        <v>0</v>
      </c>
      <c r="I178" s="179">
        <f>'[1]Pl 2016-20 PFC'!F187</f>
        <v>2500000</v>
      </c>
      <c r="J178" s="154" t="e">
        <f>'[1]Pl 2016-20 PFC'!#REF!</f>
        <v>#REF!</v>
      </c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72"/>
      <c r="W178" s="72"/>
    </row>
    <row r="179" spans="1:23" ht="18.75" outlineLevel="1" collapsed="1">
      <c r="A179" s="92" t="s">
        <v>81</v>
      </c>
      <c r="B179" s="148" t="s">
        <v>197</v>
      </c>
      <c r="C179" s="152" t="s">
        <v>196</v>
      </c>
      <c r="D179" s="153" t="e">
        <f>SUM(D180:D180,D191)+'[1]Pl 2016-20 PFC'!#REF!</f>
        <v>#REF!</v>
      </c>
      <c r="E179" s="154" t="e">
        <f>SUM(E180:E180,E191)+'[1]Pl 2016-20 PFC'!#REF!</f>
        <v>#REF!</v>
      </c>
      <c r="F179" s="154" t="e">
        <f>SUM(F180:F180,F191)+'[1]Pl 2016-20 PFC'!#REF!</f>
        <v>#REF!</v>
      </c>
      <c r="G179" s="155">
        <f>SUM(G180:G180,G191)+'[1]Pl 2016-20 PFC'!D187</f>
        <v>2500000</v>
      </c>
      <c r="H179" s="179">
        <f>SUM(H180:H180,H191)+'[1]Pl 2016-20 PFC'!E187</f>
        <v>0</v>
      </c>
      <c r="I179" s="179">
        <f>SUM(I180:I180,I191)+'[1]Pl 2016-20 PFC'!F187</f>
        <v>2500000</v>
      </c>
      <c r="J179" s="154" t="e">
        <f>SUM(J180:J180,J191)+'[1]Pl 2016-20 PFC'!#REF!</f>
        <v>#REF!</v>
      </c>
    </row>
    <row r="180" spans="1:23" ht="18.75" hidden="1" outlineLevel="2">
      <c r="A180" s="92"/>
      <c r="B180" s="148" t="s">
        <v>188</v>
      </c>
      <c r="C180" s="152" t="s">
        <v>196</v>
      </c>
      <c r="D180" s="153" t="e">
        <f t="shared" ref="D180:J180" si="51">SUM(D181:D190)</f>
        <v>#REF!</v>
      </c>
      <c r="E180" s="154" t="e">
        <f t="shared" si="51"/>
        <v>#REF!</v>
      </c>
      <c r="F180" s="154" t="e">
        <f t="shared" si="51"/>
        <v>#REF!</v>
      </c>
      <c r="G180" s="155">
        <f t="shared" si="51"/>
        <v>0</v>
      </c>
      <c r="H180" s="179">
        <f t="shared" si="51"/>
        <v>0</v>
      </c>
      <c r="I180" s="179">
        <f t="shared" si="51"/>
        <v>0</v>
      </c>
      <c r="J180" s="154" t="e">
        <f t="shared" si="51"/>
        <v>#REF!</v>
      </c>
    </row>
    <row r="181" spans="1:23" ht="18.75" hidden="1" outlineLevel="2">
      <c r="A181" s="92"/>
      <c r="B181" s="148" t="s">
        <v>159</v>
      </c>
      <c r="C181" s="152"/>
      <c r="D181" s="153" t="e">
        <f>IF(('[1]Pl 2016-20 PFC'!#REF!)=0,"0",'[1]Pl 2016-20 PFC'!#REF!)</f>
        <v>#REF!</v>
      </c>
      <c r="E181" s="154" t="e">
        <f>IF(('[1]Pl 2016-20 PFC'!#REF!)=0,"0",'[1]Pl 2016-20 PFC'!#REF!)</f>
        <v>#REF!</v>
      </c>
      <c r="F181" s="154" t="e">
        <f>IF(('[1]Pl 2016-20 PFC'!#REF!)=0,"0",'[1]Pl 2016-20 PFC'!#REF!)</f>
        <v>#REF!</v>
      </c>
      <c r="G181" s="155" t="str">
        <f>IF(('[1]Pl 2016-20 PFC'!D189)=0,"0",'[1]Pl 2016-20 PFC'!D189)</f>
        <v>0</v>
      </c>
      <c r="H181" s="179" t="str">
        <f>IF(('[1]Pl 2016-20 PFC'!E189)=0,"0",'[1]Pl 2016-20 PFC'!E189)</f>
        <v>0</v>
      </c>
      <c r="I181" s="179" t="str">
        <f>IF(('[1]Pl 2016-20 PFC'!F189)=0,"0",'[1]Pl 2016-20 PFC'!F189)</f>
        <v>0</v>
      </c>
      <c r="J181" s="154" t="e">
        <f>IF(('[1]Pl 2016-20 PFC'!#REF!)=0,"0",'[1]Pl 2016-20 PFC'!#REF!)</f>
        <v>#REF!</v>
      </c>
    </row>
    <row r="182" spans="1:23" ht="18.75" hidden="1" outlineLevel="2">
      <c r="A182" s="92"/>
      <c r="B182" s="148" t="s">
        <v>198</v>
      </c>
      <c r="C182" s="152"/>
      <c r="D182" s="153" t="e">
        <f>IF(('[1]Pl 2016-20 PFC'!#REF!)=0,"0",'[1]Pl 2016-20 PFC'!#REF!)</f>
        <v>#REF!</v>
      </c>
      <c r="E182" s="154" t="e">
        <f>IF(('[1]Pl 2016-20 PFC'!#REF!)=0,"0",'[1]Pl 2016-20 PFC'!#REF!)</f>
        <v>#REF!</v>
      </c>
      <c r="F182" s="154" t="e">
        <f>IF(('[1]Pl 2016-20 PFC'!#REF!)=0,"0",'[1]Pl 2016-20 PFC'!#REF!)</f>
        <v>#REF!</v>
      </c>
      <c r="G182" s="155" t="str">
        <f>IF(('[1]Pl 2016-20 PFC'!D191)=0,"0",'[1]Pl 2016-20 PFC'!D191)</f>
        <v>0</v>
      </c>
      <c r="H182" s="179" t="str">
        <f>IF(('[1]Pl 2016-20 PFC'!E191)=0,"0",'[1]Pl 2016-20 PFC'!E191)</f>
        <v>0</v>
      </c>
      <c r="I182" s="179" t="str">
        <f>IF(('[1]Pl 2016-20 PFC'!F191)=0,"0",'[1]Pl 2016-20 PFC'!F191)</f>
        <v>0</v>
      </c>
      <c r="J182" s="154" t="e">
        <f>IF(('[1]Pl 2016-20 PFC'!#REF!)=0,"0",'[1]Pl 2016-20 PFC'!#REF!)</f>
        <v>#REF!</v>
      </c>
    </row>
    <row r="183" spans="1:23" ht="18.75" hidden="1" outlineLevel="2">
      <c r="A183" s="92"/>
      <c r="B183" s="148" t="s">
        <v>157</v>
      </c>
      <c r="C183" s="152"/>
      <c r="D183" s="153" t="e">
        <f>IF(('[1]Pl 2016-20 PFC'!#REF!)=0,"0",'[1]Pl 2016-20 PFC'!#REF!)</f>
        <v>#REF!</v>
      </c>
      <c r="E183" s="154" t="e">
        <f>IF(('[1]Pl 2016-20 PFC'!#REF!)=0,"0",'[1]Pl 2016-20 PFC'!#REF!)</f>
        <v>#REF!</v>
      </c>
      <c r="F183" s="154" t="e">
        <f>IF(('[1]Pl 2016-20 PFC'!#REF!)=0,"0",'[1]Pl 2016-20 PFC'!#REF!)</f>
        <v>#REF!</v>
      </c>
      <c r="G183" s="155" t="str">
        <f>IF(('[1]Pl 2016-20 PFC'!D190)=0,"0",'[1]Pl 2016-20 PFC'!D190)</f>
        <v>0</v>
      </c>
      <c r="H183" s="179" t="str">
        <f>IF(('[1]Pl 2016-20 PFC'!E190)=0,"0",'[1]Pl 2016-20 PFC'!E190)</f>
        <v>0</v>
      </c>
      <c r="I183" s="179" t="str">
        <f>IF(('[1]Pl 2016-20 PFC'!F190)=0,"0",'[1]Pl 2016-20 PFC'!F190)</f>
        <v>0</v>
      </c>
      <c r="J183" s="154" t="e">
        <f>IF(('[1]Pl 2016-20 PFC'!#REF!)=0,"0",'[1]Pl 2016-20 PFC'!#REF!)</f>
        <v>#REF!</v>
      </c>
    </row>
    <row r="184" spans="1:23" ht="18.75" hidden="1" outlineLevel="2">
      <c r="A184" s="92"/>
      <c r="B184" s="148" t="s">
        <v>199</v>
      </c>
      <c r="C184" s="152"/>
      <c r="D184" s="153" t="e">
        <f>IF(('[1]Pl 2016-20 PFC'!#REF!)=0,"0",'[1]Pl 2016-20 PFC'!#REF!)</f>
        <v>#REF!</v>
      </c>
      <c r="E184" s="154" t="e">
        <f>IF(('[1]Pl 2016-20 PFC'!#REF!)=0,"0",'[1]Pl 2016-20 PFC'!#REF!)</f>
        <v>#REF!</v>
      </c>
      <c r="F184" s="154" t="e">
        <f>IF(('[1]Pl 2016-20 PFC'!#REF!)=0,"0",'[1]Pl 2016-20 PFC'!#REF!)</f>
        <v>#REF!</v>
      </c>
      <c r="G184" s="155" t="str">
        <f>IF(('[1]Pl 2016-20 PFC'!D192)=0,"0",'[1]Pl 2016-20 PFC'!D192)</f>
        <v>0</v>
      </c>
      <c r="H184" s="179" t="str">
        <f>IF(('[1]Pl 2016-20 PFC'!E192)=0,"0",'[1]Pl 2016-20 PFC'!E192)</f>
        <v>0</v>
      </c>
      <c r="I184" s="179" t="str">
        <f>IF(('[1]Pl 2016-20 PFC'!F192)=0,"0",'[1]Pl 2016-20 PFC'!F192)</f>
        <v>0</v>
      </c>
      <c r="J184" s="154" t="e">
        <f>IF(('[1]Pl 2016-20 PFC'!#REF!)=0,"0",'[1]Pl 2016-20 PFC'!#REF!)</f>
        <v>#REF!</v>
      </c>
    </row>
    <row r="185" spans="1:23" ht="18.75" hidden="1" outlineLevel="2">
      <c r="A185" s="92"/>
      <c r="B185" s="148" t="s">
        <v>200</v>
      </c>
      <c r="C185" s="152"/>
      <c r="D185" s="153" t="e">
        <f>IF(('[1]Pl 2016-20 PFC'!#REF!)=0,"0",'[1]Pl 2016-20 PFC'!#REF!)</f>
        <v>#REF!</v>
      </c>
      <c r="E185" s="154" t="e">
        <f>IF(('[1]Pl 2016-20 PFC'!#REF!)=0,"0",'[1]Pl 2016-20 PFC'!#REF!)</f>
        <v>#REF!</v>
      </c>
      <c r="F185" s="154" t="e">
        <f>IF(('[1]Pl 2016-20 PFC'!#REF!)=0,"0",'[1]Pl 2016-20 PFC'!#REF!)</f>
        <v>#REF!</v>
      </c>
      <c r="G185" s="155" t="str">
        <f>IF(('[1]Pl 2016-20 PFC'!D193)=0,"0",'[1]Pl 2016-20 PFC'!D193)</f>
        <v>0</v>
      </c>
      <c r="H185" s="179" t="str">
        <f>IF(('[1]Pl 2016-20 PFC'!E193)=0,"0",'[1]Pl 2016-20 PFC'!E193)</f>
        <v>0</v>
      </c>
      <c r="I185" s="179" t="str">
        <f>IF(('[1]Pl 2016-20 PFC'!F193)=0,"0",'[1]Pl 2016-20 PFC'!F193)</f>
        <v>0</v>
      </c>
      <c r="J185" s="154" t="e">
        <f>IF(('[1]Pl 2016-20 PFC'!#REF!)=0,"0",'[1]Pl 2016-20 PFC'!#REF!)</f>
        <v>#REF!</v>
      </c>
    </row>
    <row r="186" spans="1:23" ht="18.75" hidden="1" outlineLevel="2">
      <c r="A186" s="92"/>
      <c r="B186" s="148" t="s">
        <v>169</v>
      </c>
      <c r="C186" s="152"/>
      <c r="D186" s="153" t="e">
        <f>IF(('[1]Pl 2016-20 PFC'!#REF!)=0,"0",'[1]Pl 2016-20 PFC'!#REF!)</f>
        <v>#REF!</v>
      </c>
      <c r="E186" s="154" t="e">
        <f>IF(('[1]Pl 2016-20 PFC'!#REF!)=0,"0",'[1]Pl 2016-20 PFC'!#REF!)</f>
        <v>#REF!</v>
      </c>
      <c r="F186" s="154" t="e">
        <f>IF(('[1]Pl 2016-20 PFC'!#REF!)=0,"0",'[1]Pl 2016-20 PFC'!#REF!)</f>
        <v>#REF!</v>
      </c>
      <c r="G186" s="155" t="str">
        <f>IF(('[1]Pl 2016-20 PFC'!D194)=0,"0",'[1]Pl 2016-20 PFC'!D194)</f>
        <v>0</v>
      </c>
      <c r="H186" s="179" t="str">
        <f>IF(('[1]Pl 2016-20 PFC'!E194)=0,"0",'[1]Pl 2016-20 PFC'!E194)</f>
        <v>0</v>
      </c>
      <c r="I186" s="179" t="str">
        <f>IF(('[1]Pl 2016-20 PFC'!F194)=0,"0",'[1]Pl 2016-20 PFC'!F194)</f>
        <v>0</v>
      </c>
      <c r="J186" s="154" t="e">
        <f>IF(('[1]Pl 2016-20 PFC'!#REF!)=0,"0",'[1]Pl 2016-20 PFC'!#REF!)</f>
        <v>#REF!</v>
      </c>
    </row>
    <row r="187" spans="1:23" ht="18.75" hidden="1" outlineLevel="2">
      <c r="A187" s="92"/>
      <c r="B187" s="148" t="s">
        <v>164</v>
      </c>
      <c r="C187" s="152"/>
      <c r="D187" s="153" t="e">
        <f>IF(('[1]Pl 2016-20 PFC'!#REF!)=0,"0",'[1]Pl 2016-20 PFC'!#REF!)</f>
        <v>#REF!</v>
      </c>
      <c r="E187" s="154" t="e">
        <f>IF(('[1]Pl 2016-20 PFC'!#REF!)=0,"0",'[1]Pl 2016-20 PFC'!#REF!)</f>
        <v>#REF!</v>
      </c>
      <c r="F187" s="154" t="e">
        <f>IF(('[1]Pl 2016-20 PFC'!#REF!)=0,"0",'[1]Pl 2016-20 PFC'!#REF!)</f>
        <v>#REF!</v>
      </c>
      <c r="G187" s="155" t="str">
        <f>IF(('[1]Pl 2016-20 PFC'!D195)=0,"0",'[1]Pl 2016-20 PFC'!D195)</f>
        <v>0</v>
      </c>
      <c r="H187" s="179" t="str">
        <f>IF(('[1]Pl 2016-20 PFC'!E195)=0,"0",'[1]Pl 2016-20 PFC'!E195)</f>
        <v>0</v>
      </c>
      <c r="I187" s="179" t="str">
        <f>IF(('[1]Pl 2016-20 PFC'!F195)=0,"0",'[1]Pl 2016-20 PFC'!F195)</f>
        <v>0</v>
      </c>
      <c r="J187" s="154" t="e">
        <f>IF(('[1]Pl 2016-20 PFC'!#REF!)=0,"0",'[1]Pl 2016-20 PFC'!#REF!)</f>
        <v>#REF!</v>
      </c>
    </row>
    <row r="188" spans="1:23" ht="18.75" hidden="1" outlineLevel="2">
      <c r="A188" s="92"/>
      <c r="B188" s="148" t="s">
        <v>201</v>
      </c>
      <c r="C188" s="152"/>
      <c r="D188" s="153" t="e">
        <f>IF(('[1]Pl 2016-20 PFC'!#REF!)=0,"0",'[1]Pl 2016-20 PFC'!#REF!)</f>
        <v>#REF!</v>
      </c>
      <c r="E188" s="154" t="e">
        <f>IF(('[1]Pl 2016-20 PFC'!#REF!)=0,"0",'[1]Pl 2016-20 PFC'!#REF!)</f>
        <v>#REF!</v>
      </c>
      <c r="F188" s="154" t="e">
        <f>IF(('[1]Pl 2016-20 PFC'!#REF!)=0,"0",'[1]Pl 2016-20 PFC'!#REF!)</f>
        <v>#REF!</v>
      </c>
      <c r="G188" s="155" t="str">
        <f>IF(('[1]Pl 2016-20 PFC'!D196)=0,"0",'[1]Pl 2016-20 PFC'!D196)</f>
        <v>0</v>
      </c>
      <c r="H188" s="179" t="str">
        <f>IF(('[1]Pl 2016-20 PFC'!E196)=0,"0",'[1]Pl 2016-20 PFC'!E196)</f>
        <v>0</v>
      </c>
      <c r="I188" s="179" t="str">
        <f>IF(('[1]Pl 2016-20 PFC'!F196)=0,"0",'[1]Pl 2016-20 PFC'!F196)</f>
        <v>0</v>
      </c>
      <c r="J188" s="154" t="e">
        <f>IF(('[1]Pl 2016-20 PFC'!#REF!)=0,"0",'[1]Pl 2016-20 PFC'!#REF!)</f>
        <v>#REF!</v>
      </c>
    </row>
    <row r="189" spans="1:23" ht="18.75" hidden="1" outlineLevel="2">
      <c r="A189" s="92"/>
      <c r="B189" s="148" t="s">
        <v>202</v>
      </c>
      <c r="C189" s="152"/>
      <c r="D189" s="153" t="e">
        <f>IF(('[1]Pl 2016-20 PFC'!#REF!)=0,"0",'[1]Pl 2016-20 PFC'!#REF!)</f>
        <v>#REF!</v>
      </c>
      <c r="E189" s="154" t="e">
        <f>IF(('[1]Pl 2016-20 PFC'!#REF!)=0,"0",'[1]Pl 2016-20 PFC'!#REF!)</f>
        <v>#REF!</v>
      </c>
      <c r="F189" s="154" t="e">
        <f>IF(('[1]Pl 2016-20 PFC'!#REF!)=0,"0",'[1]Pl 2016-20 PFC'!#REF!)</f>
        <v>#REF!</v>
      </c>
      <c r="G189" s="155" t="str">
        <f>IF(('[1]Pl 2016-20 PFC'!D197)=0,"0",'[1]Pl 2016-20 PFC'!D197)</f>
        <v>0</v>
      </c>
      <c r="H189" s="179" t="str">
        <f>IF(('[1]Pl 2016-20 PFC'!E197)=0,"0",'[1]Pl 2016-20 PFC'!E197)</f>
        <v>0</v>
      </c>
      <c r="I189" s="179" t="str">
        <f>IF(('[1]Pl 2016-20 PFC'!F197)=0,"0",'[1]Pl 2016-20 PFC'!F197)</f>
        <v>0</v>
      </c>
      <c r="J189" s="154" t="e">
        <f>IF(('[1]Pl 2016-20 PFC'!#REF!)=0,"0",'[1]Pl 2016-20 PFC'!#REF!)</f>
        <v>#REF!</v>
      </c>
    </row>
    <row r="190" spans="1:23" ht="18.75" hidden="1" outlineLevel="2">
      <c r="A190" s="92"/>
      <c r="B190" s="148" t="s">
        <v>192</v>
      </c>
      <c r="C190" s="152"/>
      <c r="D190" s="153" t="e">
        <f>IF(('[1]Pl 2016-20 PFC'!#REF!)=0,"0",'[1]Pl 2016-20 PFC'!#REF!)</f>
        <v>#REF!</v>
      </c>
      <c r="E190" s="154" t="e">
        <f>IF(('[1]Pl 2016-20 PFC'!#REF!)=0,"0",'[1]Pl 2016-20 PFC'!#REF!)</f>
        <v>#REF!</v>
      </c>
      <c r="F190" s="154" t="e">
        <f>IF(('[1]Pl 2016-20 PFC'!#REF!)=0,"0",'[1]Pl 2016-20 PFC'!#REF!)</f>
        <v>#REF!</v>
      </c>
      <c r="G190" s="155" t="str">
        <f>IF(('[1]Pl 2016-20 PFC'!D198)=0,"0",'[1]Pl 2016-20 PFC'!D198)</f>
        <v>0</v>
      </c>
      <c r="H190" s="179" t="str">
        <f>IF(('[1]Pl 2016-20 PFC'!E198)=0,"0",'[1]Pl 2016-20 PFC'!E198)</f>
        <v>0</v>
      </c>
      <c r="I190" s="179" t="str">
        <f>IF(('[1]Pl 2016-20 PFC'!F198)=0,"0",'[1]Pl 2016-20 PFC'!F198)</f>
        <v>0</v>
      </c>
      <c r="J190" s="154" t="e">
        <f>IF(('[1]Pl 2016-20 PFC'!#REF!)=0,"0",'[1]Pl 2016-20 PFC'!#REF!)</f>
        <v>#REF!</v>
      </c>
    </row>
    <row r="191" spans="1:23" ht="18.75" hidden="1" outlineLevel="2">
      <c r="A191" s="92"/>
      <c r="B191" s="148" t="s">
        <v>203</v>
      </c>
      <c r="C191" s="152"/>
      <c r="D191" s="153" t="e">
        <f>IF(('[1]Pl 2016-20 PFC'!#REF!)=0,"0",'[1]Pl 2016-20 PFC'!#REF!)</f>
        <v>#REF!</v>
      </c>
      <c r="E191" s="154" t="e">
        <f>IF(('[1]Pl 2016-20 PFC'!#REF!)=0,"0",'[1]Pl 2016-20 PFC'!#REF!)</f>
        <v>#REF!</v>
      </c>
      <c r="F191" s="154" t="e">
        <f>IF(('[1]Pl 2016-20 PFC'!#REF!)=0,"0",'[1]Pl 2016-20 PFC'!#REF!)</f>
        <v>#REF!</v>
      </c>
      <c r="G191" s="155" t="str">
        <f>IF(('[1]Pl 2016-20 PFC'!D199)=0,"0",'[1]Pl 2016-20 PFC'!D199)</f>
        <v>0</v>
      </c>
      <c r="H191" s="179" t="str">
        <f>IF(('[1]Pl 2016-20 PFC'!E199)=0,"0",'[1]Pl 2016-20 PFC'!E199)</f>
        <v>0</v>
      </c>
      <c r="I191" s="179" t="str">
        <f>IF(('[1]Pl 2016-20 PFC'!F199)=0,"0",'[1]Pl 2016-20 PFC'!F199)</f>
        <v>0</v>
      </c>
      <c r="J191" s="154" t="e">
        <f>IF(('[1]Pl 2016-20 PFC'!#REF!)=0,"0",'[1]Pl 2016-20 PFC'!#REF!)</f>
        <v>#REF!</v>
      </c>
    </row>
    <row r="192" spans="1:23" ht="18.75" hidden="1" outlineLevel="2">
      <c r="A192" s="92"/>
      <c r="B192" s="148"/>
      <c r="C192" s="152"/>
      <c r="D192" s="153"/>
      <c r="E192" s="154"/>
      <c r="F192" s="154"/>
      <c r="G192" s="155"/>
      <c r="H192" s="179"/>
      <c r="I192" s="179"/>
      <c r="J192" s="154"/>
    </row>
    <row r="193" spans="1:23" ht="18.75" outlineLevel="1" collapsed="1">
      <c r="A193" s="92" t="s">
        <v>83</v>
      </c>
      <c r="B193" s="148" t="s">
        <v>204</v>
      </c>
      <c r="C193" s="152" t="s">
        <v>205</v>
      </c>
      <c r="D193" s="153" t="e">
        <f t="shared" ref="D193:J193" si="52">SUM(D194:D194)</f>
        <v>#REF!</v>
      </c>
      <c r="E193" s="154" t="e">
        <f t="shared" si="52"/>
        <v>#REF!</v>
      </c>
      <c r="F193" s="154" t="e">
        <f t="shared" si="52"/>
        <v>#REF!</v>
      </c>
      <c r="G193" s="155">
        <f t="shared" si="52"/>
        <v>3831000</v>
      </c>
      <c r="H193" s="179">
        <f t="shared" si="52"/>
        <v>0</v>
      </c>
      <c r="I193" s="179">
        <f t="shared" si="52"/>
        <v>3831000</v>
      </c>
      <c r="J193" s="154" t="e">
        <f t="shared" si="52"/>
        <v>#REF!</v>
      </c>
    </row>
    <row r="194" spans="1:23" ht="18.75" hidden="1" outlineLevel="2">
      <c r="A194" s="92"/>
      <c r="B194" s="148" t="s">
        <v>206</v>
      </c>
      <c r="C194" s="152" t="s">
        <v>205</v>
      </c>
      <c r="D194" s="153" t="e">
        <f>IF(('[1]Pl 2016-20 PFC'!#REF!)=0,"0",'[1]Pl 2016-20 PFC'!#REF!)</f>
        <v>#REF!</v>
      </c>
      <c r="E194" s="154" t="e">
        <f>IF(('[1]Pl 2016-20 PFC'!#REF!)=0,"0",'[1]Pl 2016-20 PFC'!#REF!)</f>
        <v>#REF!</v>
      </c>
      <c r="F194" s="154" t="e">
        <f>IF(('[1]Pl 2016-20 PFC'!#REF!)=0,"0",'[1]Pl 2016-20 PFC'!#REF!)</f>
        <v>#REF!</v>
      </c>
      <c r="G194" s="155">
        <f>IF(('[1]Pl 2016-20 PFC'!D202)=0,"0",'[1]Pl 2016-20 PFC'!D202)</f>
        <v>3831000</v>
      </c>
      <c r="H194" s="179" t="str">
        <f>IF(('[1]Pl 2016-20 PFC'!E202)=0,"0",'[1]Pl 2016-20 PFC'!E202)</f>
        <v>0</v>
      </c>
      <c r="I194" s="179">
        <f>IF(('[1]Pl 2016-20 PFC'!F202)=0,"0",'[1]Pl 2016-20 PFC'!F202)</f>
        <v>3831000</v>
      </c>
      <c r="J194" s="154" t="e">
        <f>IF(('[1]Pl 2016-20 PFC'!#REF!)=0,"0",'[1]Pl 2016-20 PFC'!#REF!)</f>
        <v>#REF!</v>
      </c>
    </row>
    <row r="195" spans="1:23" ht="18.75" hidden="1" outlineLevel="2">
      <c r="A195" s="92"/>
      <c r="B195" s="148"/>
      <c r="C195" s="152"/>
      <c r="D195" s="153"/>
      <c r="E195" s="154"/>
      <c r="F195" s="154"/>
      <c r="G195" s="155"/>
      <c r="H195" s="179"/>
      <c r="I195" s="179"/>
      <c r="J195" s="154"/>
    </row>
    <row r="196" spans="1:23" ht="18.75" outlineLevel="1" collapsed="1">
      <c r="A196" s="92">
        <v>3</v>
      </c>
      <c r="B196" s="148" t="s">
        <v>207</v>
      </c>
      <c r="C196" s="152" t="s">
        <v>77</v>
      </c>
      <c r="D196" s="153" t="e">
        <f t="shared" ref="D196:J196" si="53">SUM(D197)</f>
        <v>#REF!</v>
      </c>
      <c r="E196" s="154" t="e">
        <f t="shared" si="53"/>
        <v>#REF!</v>
      </c>
      <c r="F196" s="154" t="e">
        <f t="shared" si="53"/>
        <v>#REF!</v>
      </c>
      <c r="G196" s="155">
        <f>SUM(G198:G204,G214)</f>
        <v>11972000</v>
      </c>
      <c r="H196" s="155">
        <f>SUM(H198:H204,H214)</f>
        <v>0</v>
      </c>
      <c r="I196" s="155">
        <f>SUM(I198:I204,I214)</f>
        <v>11972000</v>
      </c>
      <c r="J196" s="157" t="e">
        <f t="shared" si="53"/>
        <v>#REF!</v>
      </c>
    </row>
    <row r="197" spans="1:23" s="91" customFormat="1" ht="18.75" hidden="1" outlineLevel="2">
      <c r="A197" s="92"/>
      <c r="B197" s="148" t="s">
        <v>142</v>
      </c>
      <c r="C197" s="152" t="s">
        <v>77</v>
      </c>
      <c r="D197" s="153" t="e">
        <f>SUM(D198:D199)</f>
        <v>#REF!</v>
      </c>
      <c r="E197" s="154" t="e">
        <f>SUM(E198:E199)</f>
        <v>#REF!</v>
      </c>
      <c r="F197" s="154" t="e">
        <f>SUM(F198:F199)</f>
        <v>#REF!</v>
      </c>
      <c r="G197" s="155">
        <f>G198</f>
        <v>2910000</v>
      </c>
      <c r="H197" s="155">
        <f>H198</f>
        <v>0</v>
      </c>
      <c r="I197" s="155">
        <f>I198</f>
        <v>2910000</v>
      </c>
      <c r="J197" s="154" t="e">
        <f>SUM(J198:J199)</f>
        <v>#REF!</v>
      </c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90"/>
      <c r="W197" s="90"/>
    </row>
    <row r="198" spans="1:23" s="91" customFormat="1" ht="18.75" hidden="1" outlineLevel="2">
      <c r="A198" s="92"/>
      <c r="B198" s="148" t="s">
        <v>208</v>
      </c>
      <c r="C198" s="152" t="s">
        <v>209</v>
      </c>
      <c r="D198" s="153" t="e">
        <f>IF(('[1]Pl 2016-20 PFC'!#REF!)=0,"",'[1]Pl 2016-20 PFC'!#REF!)</f>
        <v>#REF!</v>
      </c>
      <c r="E198" s="154" t="e">
        <f>IF(('[1]Pl 2016-20 PFC'!#REF!)=0,"",'[1]Pl 2016-20 PFC'!#REF!)</f>
        <v>#REF!</v>
      </c>
      <c r="F198" s="154" t="e">
        <f>IF(('[1]Pl 2016-20 PFC'!#REF!)=0,"",'[1]Pl 2016-20 PFC'!#REF!)</f>
        <v>#REF!</v>
      </c>
      <c r="G198" s="155">
        <f>IF(('[1]Pl 2016-20 PFC'!D206)=0,"",'[1]Pl 2016-20 PFC'!D206)</f>
        <v>2910000</v>
      </c>
      <c r="H198" s="179">
        <f>'[1]Pl 2016-20 PFC'!E206</f>
        <v>0</v>
      </c>
      <c r="I198" s="179">
        <f>IF(('[1]Pl 2016-20 PFC'!F206)=0,"",'[1]Pl 2016-20 PFC'!F206)</f>
        <v>2910000</v>
      </c>
      <c r="J198" s="154" t="e">
        <f>IF(('[1]Pl 2016-20 PFC'!#REF!)=0,"",'[1]Pl 2016-20 PFC'!#REF!)</f>
        <v>#REF!</v>
      </c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90"/>
      <c r="W198" s="90"/>
    </row>
    <row r="199" spans="1:23" s="91" customFormat="1" ht="18.75" hidden="1" outlineLevel="2">
      <c r="A199" s="92"/>
      <c r="B199" s="148" t="s">
        <v>210</v>
      </c>
      <c r="C199" s="152" t="s">
        <v>211</v>
      </c>
      <c r="D199" s="153" t="e">
        <f>IF(('[1]Pl 2016-20 PFC'!#REF!)=0,"",'[1]Pl 2016-20 PFC'!#REF!)</f>
        <v>#REF!</v>
      </c>
      <c r="E199" s="154" t="e">
        <f>IF(('[1]Pl 2016-20 PFC'!#REF!)=0,"",'[1]Pl 2016-20 PFC'!#REF!)</f>
        <v>#REF!</v>
      </c>
      <c r="F199" s="154" t="e">
        <f>IF(('[1]Pl 2016-20 PFC'!#REF!)=0,"",'[1]Pl 2016-20 PFC'!#REF!)</f>
        <v>#REF!</v>
      </c>
      <c r="G199" s="155" t="str">
        <f>IF(('[1]Pl 2016-20 PFC'!D207)=0,"",'[1]Pl 2016-20 PFC'!D207)</f>
        <v/>
      </c>
      <c r="H199" s="179" t="str">
        <f>IF(('[1]Pl 2016-20 PFC'!E207)=0,"",'[1]Pl 2016-20 PFC'!E207)</f>
        <v/>
      </c>
      <c r="I199" s="179" t="str">
        <f>IF(('[1]Pl 2016-20 PFC'!F207)=0,"",'[1]Pl 2016-20 PFC'!F207)</f>
        <v/>
      </c>
      <c r="J199" s="154" t="e">
        <f>IF(('[1]Pl 2016-20 PFC'!#REF!)=0,"",'[1]Pl 2016-20 PFC'!#REF!)</f>
        <v>#REF!</v>
      </c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90"/>
      <c r="W199" s="90"/>
    </row>
    <row r="200" spans="1:23" s="91" customFormat="1" ht="18.75" hidden="1" outlineLevel="2">
      <c r="A200" s="92"/>
      <c r="B200" s="148" t="str">
        <f>IF(('[1]Pl 2016-20 PFC'!B208)=0,"",'[1]Pl 2016-20 PFC'!B208)</f>
        <v>Wynagrodzenia</v>
      </c>
      <c r="C200" s="152"/>
      <c r="D200" s="153"/>
      <c r="E200" s="154"/>
      <c r="F200" s="154"/>
      <c r="G200" s="155">
        <f>IF(('[1]Pl 2016-20 PFC'!D208)=0,"",'[1]Pl 2016-20 PFC'!D208)</f>
        <v>1151000</v>
      </c>
      <c r="H200" s="179">
        <f>'[1]Pl 2016-20 PFC'!E208</f>
        <v>0</v>
      </c>
      <c r="I200" s="179">
        <f>IF(('[1]Pl 2016-20 PFC'!F208)=0,"",'[1]Pl 2016-20 PFC'!F208)</f>
        <v>1151000</v>
      </c>
      <c r="J200" s="154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90"/>
      <c r="W200" s="90"/>
    </row>
    <row r="201" spans="1:23" s="91" customFormat="1" ht="18.75" hidden="1" outlineLevel="2">
      <c r="A201" s="92"/>
      <c r="B201" s="148" t="str">
        <f>IF(('[1]Pl 2016-20 PFC'!B210)=0,"",'[1]Pl 2016-20 PFC'!B210)</f>
        <v>Składki na ubezpieczenia społeczne</v>
      </c>
      <c r="C201" s="155" t="str">
        <f>IF(('[1]Pl 2016-20 PFC'!C210)=0,"",'[1]Pl 2016-20 PFC'!C210)</f>
        <v>4117</v>
      </c>
      <c r="D201" s="156" t="e">
        <f>IF(('[1]Pl 2016-20 PFC'!#REF!)=0,"",'[1]Pl 2016-20 PFC'!#REF!)</f>
        <v>#REF!</v>
      </c>
      <c r="E201" s="156" t="e">
        <f>IF(('[1]Pl 2016-20 PFC'!#REF!)=0,"",'[1]Pl 2016-20 PFC'!#REF!)</f>
        <v>#REF!</v>
      </c>
      <c r="F201" s="156" t="e">
        <f>IF(('[1]Pl 2016-20 PFC'!#REF!)=0,"",'[1]Pl 2016-20 PFC'!#REF!)</f>
        <v>#REF!</v>
      </c>
      <c r="G201" s="155">
        <f>IF(('[1]Pl 2016-20 PFC'!D210)=0,"",'[1]Pl 2016-20 PFC'!D210)</f>
        <v>203000</v>
      </c>
      <c r="H201" s="179">
        <f>'[1]Pl 2016-20 PFC'!E210</f>
        <v>0</v>
      </c>
      <c r="I201" s="179">
        <f>IF(('[1]Pl 2016-20 PFC'!F210)=0,"",'[1]Pl 2016-20 PFC'!F210)</f>
        <v>203000</v>
      </c>
      <c r="J201" s="154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90"/>
      <c r="W201" s="90"/>
    </row>
    <row r="202" spans="1:23" s="91" customFormat="1" ht="18.75" hidden="1" outlineLevel="2">
      <c r="A202" s="92"/>
      <c r="B202" s="148" t="str">
        <f>IF(('[1]Pl 2016-20 PFC'!B211)=0,"",'[1]Pl 2016-20 PFC'!B211)</f>
        <v>Składki na Fundusz Pracy</v>
      </c>
      <c r="C202" s="152"/>
      <c r="D202" s="153"/>
      <c r="E202" s="154"/>
      <c r="F202" s="154"/>
      <c r="G202" s="155">
        <f>IF(('[1]Pl 2016-20 PFC'!D211)=0,"",'[1]Pl 2016-20 PFC'!D211)</f>
        <v>30000</v>
      </c>
      <c r="H202" s="179">
        <f>'[1]Pl 2016-20 PFC'!E211</f>
        <v>0</v>
      </c>
      <c r="I202" s="179">
        <f>IF(('[1]Pl 2016-20 PFC'!F211)=0,"",'[1]Pl 2016-20 PFC'!F211)</f>
        <v>30000</v>
      </c>
      <c r="J202" s="154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90"/>
      <c r="W202" s="90"/>
    </row>
    <row r="203" spans="1:23" s="91" customFormat="1" ht="18.75" hidden="1" outlineLevel="2">
      <c r="A203" s="92"/>
      <c r="B203" s="148" t="str">
        <f>IF(('[1]Pl 2016-20 PFC'!B212)=0,"",'[1]Pl 2016-20 PFC'!B212)</f>
        <v>Wynagrodzenia bezosobowe</v>
      </c>
      <c r="C203" s="152"/>
      <c r="D203" s="153"/>
      <c r="E203" s="154"/>
      <c r="F203" s="154"/>
      <c r="G203" s="155">
        <f>IF(('[1]Pl 2016-20 PFC'!D209)=0,"",'[1]Pl 2016-20 PFC'!D209)</f>
        <v>28000</v>
      </c>
      <c r="H203" s="179">
        <f>'[1]Pl 2016-20 PFC'!E209</f>
        <v>0</v>
      </c>
      <c r="I203" s="155">
        <f>IF(('[1]Pl 2016-20 PFC'!F209)=0,"",'[1]Pl 2016-20 PFC'!F209)</f>
        <v>28000</v>
      </c>
      <c r="J203" s="154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90"/>
      <c r="W203" s="90"/>
    </row>
    <row r="204" spans="1:23" s="91" customFormat="1" ht="18.75" hidden="1" outlineLevel="2">
      <c r="A204" s="92"/>
      <c r="B204" s="209" t="str">
        <f>IF(('[1]Pl 2016-20 PFC'!B213)=0,"",'[1]Pl 2016-20 PFC'!B213)</f>
        <v>Pozostałe</v>
      </c>
      <c r="C204" s="210"/>
      <c r="D204" s="211"/>
      <c r="E204" s="212"/>
      <c r="F204" s="212"/>
      <c r="G204" s="213">
        <f>SUM(G205,G210)</f>
        <v>447000</v>
      </c>
      <c r="H204" s="213">
        <f>SUM(H205,H210)</f>
        <v>0</v>
      </c>
      <c r="I204" s="213">
        <f>SUM(I205,I210)</f>
        <v>447000</v>
      </c>
      <c r="J204" s="154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90"/>
      <c r="W204" s="90"/>
    </row>
    <row r="205" spans="1:23" s="91" customFormat="1" ht="18.75" hidden="1" outlineLevel="2">
      <c r="A205" s="92"/>
      <c r="B205" s="209" t="str">
        <f>IF(('[1]Pl 2016-20 PFC'!B214)=0,"",'[1]Pl 2016-20 PFC'!B214)</f>
        <v xml:space="preserve">  - zakup usług</v>
      </c>
      <c r="C205" s="152"/>
      <c r="D205" s="153"/>
      <c r="E205" s="154"/>
      <c r="F205" s="154"/>
      <c r="G205" s="213">
        <f>IF(('[1]Pl 2016-20 PFC'!D214)=0,"",'[1]Pl 2016-20 PFC'!D214)</f>
        <v>447000</v>
      </c>
      <c r="H205" s="213" t="str">
        <f>IF(('[1]Pl 2016-20 PFC'!E214)=0,"",'[1]Pl 2016-20 PFC'!E214)</f>
        <v/>
      </c>
      <c r="I205" s="213">
        <f>IF(('[1]Pl 2016-20 PFC'!F214)=0,"",'[1]Pl 2016-20 PFC'!F214)</f>
        <v>447000</v>
      </c>
      <c r="J205" s="154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90"/>
      <c r="W205" s="90"/>
    </row>
    <row r="206" spans="1:23" s="91" customFormat="1" ht="18.75" hidden="1" outlineLevel="2">
      <c r="A206" s="92"/>
      <c r="B206" s="148" t="str">
        <f>IF(('[1]Pl 2016-20 PFC'!B215)=0,"",'[1]Pl 2016-20 PFC'!B215)</f>
        <v>- zakup materiałów i wyposażenia</v>
      </c>
      <c r="C206" s="152"/>
      <c r="D206" s="153"/>
      <c r="E206" s="154"/>
      <c r="F206" s="154"/>
      <c r="G206" s="155">
        <f>IF(('[1]Pl 2016-20 PFC'!D216)=0,"",'[1]Pl 2016-20 PFC'!D216)</f>
        <v>21000</v>
      </c>
      <c r="H206" s="155">
        <f>'[1]Pl 2016-20 PFC'!E216</f>
        <v>0</v>
      </c>
      <c r="I206" s="155">
        <f>IF(('[1]Pl 2016-20 PFC'!F216)=0,"",'[1]Pl 2016-20 PFC'!F216)</f>
        <v>21000</v>
      </c>
      <c r="J206" s="154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90"/>
      <c r="W206" s="90"/>
    </row>
    <row r="207" spans="1:23" s="91" customFormat="1" ht="18.75" hidden="1" outlineLevel="2">
      <c r="A207" s="92"/>
      <c r="B207" s="148" t="str">
        <f>IF(('[1]Pl 2016-20 PFC'!B217)=0,"",'[1]Pl 2016-20 PFC'!B217)</f>
        <v>- zakup usług pozostałych</v>
      </c>
      <c r="C207" s="152"/>
      <c r="D207" s="153"/>
      <c r="E207" s="154"/>
      <c r="F207" s="154"/>
      <c r="G207" s="155">
        <f>IF(('[1]Pl 2016-20 PFC'!D217)=0,"",'[1]Pl 2016-20 PFC'!D217)</f>
        <v>426000</v>
      </c>
      <c r="H207" s="155">
        <f>'[1]Pl 2016-20 PFC'!E217</f>
        <v>0</v>
      </c>
      <c r="I207" s="179">
        <f>IF(('[1]Pl 2016-20 PFC'!F217)=0,"",'[1]Pl 2016-20 PFC'!F217)</f>
        <v>426000</v>
      </c>
      <c r="J207" s="154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90"/>
      <c r="W207" s="90"/>
    </row>
    <row r="208" spans="1:23" s="91" customFormat="1" ht="18.75" hidden="1" outlineLevel="2">
      <c r="A208" s="92"/>
      <c r="B208" s="148" t="str">
        <f>IF(('[1]Pl 2016-20 PFC'!B218)=0,"",'[1]Pl 2016-20 PFC'!B218)</f>
        <v>- zakup usług obejmujących tłumaczenia</v>
      </c>
      <c r="C208" s="152"/>
      <c r="D208" s="153"/>
      <c r="E208" s="154"/>
      <c r="F208" s="154"/>
      <c r="G208" s="155" t="str">
        <f>IF(('[1]Pl 2016-20 PFC'!D218)=0,"",'[1]Pl 2016-20 PFC'!D218)</f>
        <v/>
      </c>
      <c r="H208" s="155"/>
      <c r="I208" s="179" t="str">
        <f>IF(('[1]Pl 2016-20 PFC'!F218)=0,"",'[1]Pl 2016-20 PFC'!F218)</f>
        <v/>
      </c>
      <c r="J208" s="154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90"/>
      <c r="W208" s="90"/>
    </row>
    <row r="209" spans="1:23" s="91" customFormat="1" ht="18.75" hidden="1" outlineLevel="2">
      <c r="A209" s="92"/>
      <c r="B209" s="148" t="str">
        <f>IF(('[1]Pl 2016-20 PFC'!B219)=0,"",'[1]Pl 2016-20 PFC'!B219)</f>
        <v>- czynsz</v>
      </c>
      <c r="C209" s="152"/>
      <c r="D209" s="153"/>
      <c r="E209" s="154"/>
      <c r="F209" s="154"/>
      <c r="G209" s="155" t="str">
        <f>IF(('[1]Pl 2016-20 PFC'!D219)=0,"",'[1]Pl 2016-20 PFC'!D219)</f>
        <v/>
      </c>
      <c r="H209" s="155"/>
      <c r="I209" s="179" t="str">
        <f>IF(('[1]Pl 2016-20 PFC'!F219)=0,"",'[1]Pl 2016-20 PFC'!F219)</f>
        <v/>
      </c>
      <c r="J209" s="154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90"/>
      <c r="W209" s="90"/>
    </row>
    <row r="210" spans="1:23" s="91" customFormat="1" ht="18.75" hidden="1" outlineLevel="2">
      <c r="A210" s="92"/>
      <c r="B210" s="209" t="str">
        <f>IF(('[1]Pl 2016-20 PFC'!B220)=0,"",'[1]Pl 2016-20 PFC'!B220)</f>
        <v xml:space="preserve">  - pozostałe koszty</v>
      </c>
      <c r="C210" s="152"/>
      <c r="D210" s="153"/>
      <c r="E210" s="154"/>
      <c r="F210" s="154"/>
      <c r="G210" s="213" t="str">
        <f>IF(('[1]Pl 2016-20 PFC'!D220)=0,"",'[1]Pl 2016-20 PFC'!D220)</f>
        <v/>
      </c>
      <c r="H210" s="213" t="str">
        <f>IF(('[1]Pl 2016-20 PFC'!F220)=0,"",'[1]Pl 2016-20 PFC'!F220)</f>
        <v/>
      </c>
      <c r="I210" s="213" t="str">
        <f>IF(('[1]Pl 2016-20 PFC'!F220)=0,"",'[1]Pl 2016-20 PFC'!F220)</f>
        <v/>
      </c>
      <c r="J210" s="154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90"/>
      <c r="W210" s="90"/>
    </row>
    <row r="211" spans="1:23" s="91" customFormat="1" ht="18.75" hidden="1" outlineLevel="2">
      <c r="A211" s="92"/>
      <c r="B211" s="148" t="str">
        <f>IF(('[1]Pl 2016-20 PFC'!B221)=0,"",'[1]Pl 2016-20 PFC'!B221)</f>
        <v>- podróże służbowe krajowe</v>
      </c>
      <c r="C211" s="152"/>
      <c r="D211" s="153"/>
      <c r="E211" s="154"/>
      <c r="F211" s="154"/>
      <c r="G211" s="155" t="str">
        <f>IF(('[1]Pl 2016-20 PFC'!D221)=0,"",'[1]Pl 2016-20 PFC'!D221)</f>
        <v/>
      </c>
      <c r="H211" s="155"/>
      <c r="I211" s="179" t="str">
        <f>IF(('[1]Pl 2016-20 PFC'!F221)=0,"",'[1]Pl 2016-20 PFC'!F221)</f>
        <v/>
      </c>
      <c r="J211" s="154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90"/>
      <c r="W211" s="90"/>
    </row>
    <row r="212" spans="1:23" s="91" customFormat="1" ht="18.75" hidden="1" outlineLevel="2">
      <c r="A212" s="92"/>
      <c r="B212" s="148" t="str">
        <f>IF(('[1]Pl 2016-20 PFC'!B222)=0,"",'[1]Pl 2016-20 PFC'!B222)</f>
        <v>- podróże służbowe zagraniczne</v>
      </c>
      <c r="C212" s="152"/>
      <c r="D212" s="153"/>
      <c r="E212" s="154"/>
      <c r="F212" s="154"/>
      <c r="G212" s="155" t="str">
        <f>IF(('[1]Pl 2016-20 PFC'!D222)=0,"",'[1]Pl 2016-20 PFC'!D222)</f>
        <v/>
      </c>
      <c r="H212" s="155"/>
      <c r="I212" s="179" t="str">
        <f>IF(('[1]Pl 2016-20 PFC'!F222)=0,"",'[1]Pl 2016-20 PFC'!F222)</f>
        <v/>
      </c>
      <c r="J212" s="154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90"/>
      <c r="W212" s="90"/>
    </row>
    <row r="213" spans="1:23" s="91" customFormat="1" ht="18.75" hidden="1" outlineLevel="2">
      <c r="A213" s="92"/>
      <c r="B213" s="148" t="str">
        <f>IF(('[1]Pl 2016-20 PFC'!B223)=0,"",'[1]Pl 2016-20 PFC'!B223)</f>
        <v>- amortyzacja majątku trwałego</v>
      </c>
      <c r="C213" s="152"/>
      <c r="D213" s="153"/>
      <c r="E213" s="154"/>
      <c r="F213" s="154"/>
      <c r="G213" s="155" t="str">
        <f>IF(('[1]Pl 2016-20 PFC'!D223)=0,"",'[1]Pl 2016-20 PFC'!D223)</f>
        <v/>
      </c>
      <c r="H213" s="155"/>
      <c r="I213" s="179" t="str">
        <f>IF(('[1]Pl 2016-20 PFC'!F223)=0,"",'[1]Pl 2016-20 PFC'!F223)</f>
        <v/>
      </c>
      <c r="J213" s="154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90"/>
      <c r="W213" s="90"/>
    </row>
    <row r="214" spans="1:23" s="91" customFormat="1" ht="18.75" hidden="1" outlineLevel="2">
      <c r="A214" s="92"/>
      <c r="B214" s="214" t="str">
        <f>'[1]Pl 2016-20 PFC'!B224</f>
        <v>Wydatki inwestycyjne (ue)</v>
      </c>
      <c r="C214" s="155" t="e">
        <f>IF(('[1]Pl 2016-20 PFC'!#REF!)=0,"",'[1]Pl 2016-20 PFC'!#REF!)</f>
        <v>#REF!</v>
      </c>
      <c r="D214" s="155" t="str">
        <f>IF(('[1]Pl 2016-20 PFC'!A224)=0,"",'[1]Pl 2016-20 PFC'!A224)</f>
        <v/>
      </c>
      <c r="E214" s="155" t="str">
        <f>IF(('[1]Pl 2016-20 PFC'!B224)=0,"",'[1]Pl 2016-20 PFC'!B224)</f>
        <v>Wydatki inwestycyjne (ue)</v>
      </c>
      <c r="F214" s="155" t="str">
        <f>IF(('[1]Pl 2016-20 PFC'!C224)=0,"",'[1]Pl 2016-20 PFC'!C224)</f>
        <v>6117</v>
      </c>
      <c r="G214" s="155">
        <f>IF(('[1]Pl 2016-20 PFC'!D224)=0,"",'[1]Pl 2016-20 PFC'!D224)</f>
        <v>7203000</v>
      </c>
      <c r="H214" s="155">
        <f>'[1]Pl 2016-20 PFC'!E224</f>
        <v>0</v>
      </c>
      <c r="I214" s="155">
        <f>IF(('[1]Pl 2016-20 PFC'!F224)=0,"",'[1]Pl 2016-20 PFC'!F224)</f>
        <v>7203000</v>
      </c>
      <c r="J214" s="154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90"/>
      <c r="W214" s="90"/>
    </row>
    <row r="215" spans="1:23" s="91" customFormat="1" ht="18.75" hidden="1" outlineLevel="2">
      <c r="A215" s="92"/>
      <c r="B215" s="148" t="str">
        <f>IF(('[1]Pl 2016-20 PFC'!B225)=0,"",'[1]Pl 2016-20 PFC'!B225)</f>
        <v>Zakupy inwestycyjne (ue)</v>
      </c>
      <c r="C215" s="152"/>
      <c r="D215" s="153"/>
      <c r="E215" s="154"/>
      <c r="F215" s="154"/>
      <c r="G215" s="155" t="str">
        <f>IF(('[1]Pl 2016-20 PFC'!D225)=0,"",'[1]Pl 2016-20 PFC'!D225)</f>
        <v/>
      </c>
      <c r="H215" s="155"/>
      <c r="I215" s="179" t="str">
        <f>IF(('[1]Pl 2016-20 PFC'!F225)=0,"",'[1]Pl 2016-20 PFC'!F225)</f>
        <v/>
      </c>
      <c r="J215" s="154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90"/>
      <c r="W215" s="90"/>
    </row>
    <row r="216" spans="1:23" s="91" customFormat="1" ht="18.75" hidden="1" outlineLevel="2">
      <c r="A216" s="92"/>
      <c r="B216" s="209" t="str">
        <f>IF(('[1]Pl 2016-20 PFC'!B226)=0,"",'[1]Pl 2016-20 PFC'!B226)</f>
        <v>Dotacje inwestycyjne</v>
      </c>
      <c r="C216" s="152"/>
      <c r="D216" s="153"/>
      <c r="E216" s="154"/>
      <c r="F216" s="154"/>
      <c r="G216" s="213" t="str">
        <f>IF(('[1]Pl 2016-20 PFC'!D226)=0,"",'[1]Pl 2016-20 PFC'!D226)</f>
        <v/>
      </c>
      <c r="H216" s="213" t="str">
        <f>IF(('[1]Pl 2016-20 PFC'!F226)=0,"",'[1]Pl 2016-20 PFC'!F226)</f>
        <v/>
      </c>
      <c r="I216" s="213" t="str">
        <f>IF(('[1]Pl 2016-20 PFC'!F226)=0,"",'[1]Pl 2016-20 PFC'!F226)</f>
        <v/>
      </c>
      <c r="J216" s="154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90"/>
      <c r="W216" s="90"/>
    </row>
    <row r="217" spans="1:23" s="91" customFormat="1" ht="18.75" hidden="1" outlineLevel="2">
      <c r="A217" s="92"/>
      <c r="B217" s="148" t="str">
        <f>IF(('[1]Pl 2016-20 PFC'!B227)=0,"",'[1]Pl 2016-20 PFC'!B227)</f>
        <v>-dla sektora finansów publicznych</v>
      </c>
      <c r="C217" s="152"/>
      <c r="D217" s="153"/>
      <c r="E217" s="154"/>
      <c r="F217" s="154"/>
      <c r="G217" s="155" t="str">
        <f>IF(('[1]Pl 2016-20 PFC'!D227)=0,"",'[1]Pl 2016-20 PFC'!D227)</f>
        <v/>
      </c>
      <c r="H217" s="155" t="str">
        <f>IF(('[1]Pl 2016-20 PFC'!F227)=0,"",'[1]Pl 2016-20 PFC'!F227)</f>
        <v/>
      </c>
      <c r="I217" s="179" t="str">
        <f>IF(('[1]Pl 2016-20 PFC'!F227)=0,"",'[1]Pl 2016-20 PFC'!F227)</f>
        <v/>
      </c>
      <c r="J217" s="154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90"/>
      <c r="W217" s="90"/>
    </row>
    <row r="218" spans="1:23" s="91" customFormat="1" ht="18.75" hidden="1" outlineLevel="2">
      <c r="A218" s="92"/>
      <c r="B218" s="148" t="str">
        <f>IF(('[1]Pl 2016-20 PFC'!B228)=0,"",'[1]Pl 2016-20 PFC'!B228)</f>
        <v>-dla jednostek niezaliczanych do sektora finansów publicznych</v>
      </c>
      <c r="C218" s="152"/>
      <c r="D218" s="153"/>
      <c r="E218" s="154"/>
      <c r="F218" s="154"/>
      <c r="G218" s="155" t="str">
        <f>IF(('[1]Pl 2016-20 PFC'!D228)=0,"",'[1]Pl 2016-20 PFC'!D228)</f>
        <v/>
      </c>
      <c r="H218" s="155" t="str">
        <f>IF(('[1]Pl 2016-20 PFC'!F228)=0,"",'[1]Pl 2016-20 PFC'!F228)</f>
        <v/>
      </c>
      <c r="I218" s="179" t="str">
        <f>IF(('[1]Pl 2016-20 PFC'!F228)=0,"",'[1]Pl 2016-20 PFC'!F228)</f>
        <v/>
      </c>
      <c r="J218" s="154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90"/>
      <c r="W218" s="90"/>
    </row>
    <row r="219" spans="1:23" ht="18.75" outlineLevel="1" collapsed="1">
      <c r="A219" s="92">
        <v>4</v>
      </c>
      <c r="B219" s="148" t="s">
        <v>212</v>
      </c>
      <c r="C219" s="152" t="s">
        <v>77</v>
      </c>
      <c r="D219" s="153" t="e">
        <f t="shared" ref="D219:J219" si="54">SUM(D221,D222,D225,D227,D232,D234,D269)</f>
        <v>#REF!</v>
      </c>
      <c r="E219" s="154" t="e">
        <f t="shared" si="54"/>
        <v>#REF!</v>
      </c>
      <c r="F219" s="154" t="e">
        <f t="shared" si="54"/>
        <v>#REF!</v>
      </c>
      <c r="G219" s="155">
        <f t="shared" si="54"/>
        <v>322745000</v>
      </c>
      <c r="H219" s="179">
        <f t="shared" si="54"/>
        <v>0</v>
      </c>
      <c r="I219" s="179">
        <f t="shared" si="54"/>
        <v>322745000</v>
      </c>
      <c r="J219" s="154" t="e">
        <f t="shared" si="54"/>
        <v>#REF!</v>
      </c>
    </row>
    <row r="220" spans="1:23" ht="18.75" outlineLevel="1">
      <c r="A220" s="92" t="s">
        <v>213</v>
      </c>
      <c r="B220" s="148" t="s">
        <v>214</v>
      </c>
      <c r="C220" s="152" t="s">
        <v>77</v>
      </c>
      <c r="D220" s="153" t="e">
        <f t="shared" ref="D220:J220" si="55">SUM(D221:D222)</f>
        <v>#REF!</v>
      </c>
      <c r="E220" s="154" t="e">
        <f t="shared" si="55"/>
        <v>#REF!</v>
      </c>
      <c r="F220" s="154" t="e">
        <f t="shared" si="55"/>
        <v>#REF!</v>
      </c>
      <c r="G220" s="155">
        <f t="shared" si="55"/>
        <v>59436000</v>
      </c>
      <c r="H220" s="155">
        <f t="shared" si="55"/>
        <v>0</v>
      </c>
      <c r="I220" s="155">
        <f t="shared" si="55"/>
        <v>59436000</v>
      </c>
      <c r="J220" s="154" t="e">
        <f t="shared" si="55"/>
        <v>#REF!</v>
      </c>
    </row>
    <row r="221" spans="1:23" ht="18.75" outlineLevel="1">
      <c r="A221" s="92" t="s">
        <v>215</v>
      </c>
      <c r="B221" s="148" t="s">
        <v>216</v>
      </c>
      <c r="C221" s="152" t="s">
        <v>217</v>
      </c>
      <c r="D221" s="153" t="e">
        <f>D224</f>
        <v>#REF!</v>
      </c>
      <c r="E221" s="154" t="e">
        <f>'[1]Pl 2016-20 PFC'!#REF!</f>
        <v>#REF!</v>
      </c>
      <c r="F221" s="154" t="e">
        <f>'[1]Pl 2016-20 PFC'!#REF!</f>
        <v>#REF!</v>
      </c>
      <c r="G221" s="155">
        <f>'[1]Pl 2016-20 PFC'!D231</f>
        <v>58465000</v>
      </c>
      <c r="H221" s="155">
        <f>'[1]Pl 2016-20 PFC'!E231</f>
        <v>0</v>
      </c>
      <c r="I221" s="155">
        <f>'[1]Pl 2016-20 PFC'!F231</f>
        <v>58465000</v>
      </c>
      <c r="J221" s="154" t="e">
        <f>'[1]Pl 2016-20 PFC'!#REF!</f>
        <v>#REF!</v>
      </c>
    </row>
    <row r="222" spans="1:23" ht="18.75" outlineLevel="1">
      <c r="A222" s="92" t="s">
        <v>218</v>
      </c>
      <c r="B222" s="148" t="s">
        <v>219</v>
      </c>
      <c r="C222" s="152" t="s">
        <v>220</v>
      </c>
      <c r="D222" s="153" t="e">
        <f>D230</f>
        <v>#REF!</v>
      </c>
      <c r="E222" s="154" t="e">
        <f>E230</f>
        <v>#REF!</v>
      </c>
      <c r="F222" s="154" t="e">
        <f>F230</f>
        <v>#REF!</v>
      </c>
      <c r="G222" s="155">
        <f>G229</f>
        <v>971000</v>
      </c>
      <c r="H222" s="155">
        <f>H229</f>
        <v>0</v>
      </c>
      <c r="I222" s="155">
        <f>I229</f>
        <v>971000</v>
      </c>
      <c r="J222" s="154" t="e">
        <f>J230</f>
        <v>#REF!</v>
      </c>
    </row>
    <row r="223" spans="1:23" ht="18.75" hidden="1" outlineLevel="2">
      <c r="A223" s="92" t="s">
        <v>213</v>
      </c>
      <c r="B223" s="148" t="s">
        <v>221</v>
      </c>
      <c r="C223" s="152" t="s">
        <v>222</v>
      </c>
      <c r="D223" s="153" t="e">
        <f>SUM(D224:D224)</f>
        <v>#REF!</v>
      </c>
      <c r="E223" s="154" t="e">
        <f>SUM(E224:E224)</f>
        <v>#REF!</v>
      </c>
      <c r="F223" s="154" t="e">
        <f>SUM(F224:F224)</f>
        <v>#REF!</v>
      </c>
      <c r="G223" s="155">
        <f>'[1]Pl 2016-20 PFC'!D231</f>
        <v>58465000</v>
      </c>
      <c r="H223" s="155">
        <f>'[1]Pl 2016-20 PFC'!E231</f>
        <v>0</v>
      </c>
      <c r="I223" s="155">
        <f>'[1]Pl 2016-20 PFC'!F231</f>
        <v>58465000</v>
      </c>
      <c r="J223" s="154" t="e">
        <f>SUM(J224:J224)</f>
        <v>#REF!</v>
      </c>
    </row>
    <row r="224" spans="1:23" ht="18.75" hidden="1" outlineLevel="2">
      <c r="A224" s="92" t="s">
        <v>215</v>
      </c>
      <c r="B224" s="148" t="s">
        <v>223</v>
      </c>
      <c r="C224" s="152" t="s">
        <v>224</v>
      </c>
      <c r="D224" s="153" t="e">
        <f>IF(('[1]Pl 2016-20 PFC'!#REF!)=0,"",'[1]Pl 2016-20 PFC'!#REF!)</f>
        <v>#REF!</v>
      </c>
      <c r="E224" s="154" t="e">
        <f>IF(('[1]Pl 2016-20 PFC'!#REF!)=0,"",'[1]Pl 2016-20 PFC'!#REF!)</f>
        <v>#REF!</v>
      </c>
      <c r="F224" s="154" t="e">
        <f>IF(('[1]Pl 2016-20 PFC'!#REF!)=0,"",'[1]Pl 2016-20 PFC'!#REF!)</f>
        <v>#REF!</v>
      </c>
      <c r="G224" s="155">
        <f>IF(('[1]Pl 2016-20 PFC'!D232)=0,"",'[1]Pl 2016-20 PFC'!D232)</f>
        <v>58258000</v>
      </c>
      <c r="H224" s="155" t="str">
        <f>IF(('[1]Pl 2016-20 PFC'!E232)=0,"",'[1]Pl 2016-20 PFC'!E232)</f>
        <v/>
      </c>
      <c r="I224" s="155">
        <f>IF(('[1]Pl 2016-20 PFC'!F232)=0,"",'[1]Pl 2016-20 PFC'!F232)</f>
        <v>58258000</v>
      </c>
      <c r="J224" s="154" t="e">
        <f>IF(('[1]Pl 2016-20 PFC'!#REF!)=0,"",'[1]Pl 2016-20 PFC'!#REF!)</f>
        <v>#REF!</v>
      </c>
    </row>
    <row r="225" spans="1:23" ht="18.75" outlineLevel="1" collapsed="1">
      <c r="A225" s="92" t="s">
        <v>225</v>
      </c>
      <c r="B225" s="148" t="s">
        <v>226</v>
      </c>
      <c r="C225" s="152" t="s">
        <v>227</v>
      </c>
      <c r="D225" s="153" t="e">
        <f>SUM(D226:D226)</f>
        <v>#REF!</v>
      </c>
      <c r="E225" s="154" t="e">
        <f>'[1]Pl 2016-20 PFC'!#REF!</f>
        <v>#REF!</v>
      </c>
      <c r="F225" s="154" t="e">
        <f>SUM(F226:F226)</f>
        <v>#REF!</v>
      </c>
      <c r="G225" s="155">
        <f>'[1]Pl 2016-20 PFC'!D237</f>
        <v>11413000</v>
      </c>
      <c r="H225" s="155">
        <f>'[1]Pl 2016-20 PFC'!E237</f>
        <v>0</v>
      </c>
      <c r="I225" s="155">
        <f>'[1]Pl 2016-20 PFC'!F237</f>
        <v>11413000</v>
      </c>
      <c r="J225" s="154" t="e">
        <f>'[1]Pl 2016-20 PFC'!#REF!</f>
        <v>#REF!</v>
      </c>
    </row>
    <row r="226" spans="1:23" ht="18.75" hidden="1" outlineLevel="2">
      <c r="A226" s="92" t="s">
        <v>228</v>
      </c>
      <c r="B226" s="148" t="s">
        <v>223</v>
      </c>
      <c r="C226" s="152" t="s">
        <v>229</v>
      </c>
      <c r="D226" s="153" t="e">
        <f>IF(('[1]Pl 2016-20 PFC'!#REF!)=0,"",'[1]Pl 2016-20 PFC'!#REF!)</f>
        <v>#REF!</v>
      </c>
      <c r="E226" s="154" t="e">
        <f>IF(('[1]Pl 2016-20 PFC'!#REF!)=0,"",'[1]Pl 2016-20 PFC'!#REF!)</f>
        <v>#REF!</v>
      </c>
      <c r="F226" s="154" t="e">
        <f>IF(('[1]Pl 2016-20 PFC'!#REF!)=0,"",'[1]Pl 2016-20 PFC'!#REF!)</f>
        <v>#REF!</v>
      </c>
      <c r="G226" s="155">
        <f>IF(('[1]Pl 2016-20 PFC'!D238)=0,"",'[1]Pl 2016-20 PFC'!D238)</f>
        <v>11375000</v>
      </c>
      <c r="H226" s="155" t="str">
        <f>IF(('[1]Pl 2016-20 PFC'!E238)=0,"",'[1]Pl 2016-20 PFC'!E238)</f>
        <v/>
      </c>
      <c r="I226" s="155">
        <f>IF(('[1]Pl 2016-20 PFC'!F238)=0,"",'[1]Pl 2016-20 PFC'!F238)</f>
        <v>11375000</v>
      </c>
      <c r="J226" s="154" t="e">
        <f>IF(('[1]Pl 2016-20 PFC'!#REF!)=0,"",'[1]Pl 2016-20 PFC'!#REF!)</f>
        <v>#REF!</v>
      </c>
    </row>
    <row r="227" spans="1:23" ht="18.75" outlineLevel="1" collapsed="1">
      <c r="A227" s="92" t="s">
        <v>230</v>
      </c>
      <c r="B227" s="148" t="s">
        <v>231</v>
      </c>
      <c r="C227" s="152" t="s">
        <v>232</v>
      </c>
      <c r="D227" s="153" t="e">
        <f>SUM(D228:D228)</f>
        <v>#REF!</v>
      </c>
      <c r="E227" s="154" t="e">
        <f>'[1]Pl 2016-20 PFC'!#REF!</f>
        <v>#REF!</v>
      </c>
      <c r="F227" s="154" t="e">
        <f>SUM(F228:F228)</f>
        <v>#REF!</v>
      </c>
      <c r="G227" s="155">
        <f>'[1]Pl 2016-20 PFC'!D240</f>
        <v>1586000</v>
      </c>
      <c r="H227" s="155">
        <f>'[1]Pl 2016-20 PFC'!E240</f>
        <v>0</v>
      </c>
      <c r="I227" s="155">
        <f>'[1]Pl 2016-20 PFC'!F240</f>
        <v>1586000</v>
      </c>
      <c r="J227" s="154" t="e">
        <f>'[1]Pl 2016-20 PFC'!#REF!</f>
        <v>#REF!</v>
      </c>
    </row>
    <row r="228" spans="1:23" ht="18.75" hidden="1" outlineLevel="2">
      <c r="A228" s="92" t="s">
        <v>233</v>
      </c>
      <c r="B228" s="148" t="s">
        <v>223</v>
      </c>
      <c r="C228" s="152" t="s">
        <v>234</v>
      </c>
      <c r="D228" s="153" t="e">
        <f>IF(('[1]Pl 2016-20 PFC'!#REF!)=0,"",'[1]Pl 2016-20 PFC'!#REF!)</f>
        <v>#REF!</v>
      </c>
      <c r="E228" s="154" t="e">
        <f>IF(('[1]Pl 2016-20 PFC'!#REF!)=0,"",'[1]Pl 2016-20 PFC'!#REF!)</f>
        <v>#REF!</v>
      </c>
      <c r="F228" s="154" t="e">
        <f>IF(('[1]Pl 2016-20 PFC'!#REF!)=0,"",'[1]Pl 2016-20 PFC'!#REF!)</f>
        <v>#REF!</v>
      </c>
      <c r="G228" s="155">
        <f>IF(('[1]Pl 2016-20 PFC'!D241)=0,"",'[1]Pl 2016-20 PFC'!D241)</f>
        <v>1579000</v>
      </c>
      <c r="H228" s="155" t="str">
        <f>IF(('[1]Pl 2016-20 PFC'!E241)=0,"",'[1]Pl 2016-20 PFC'!E241)</f>
        <v/>
      </c>
      <c r="I228" s="155">
        <f>IF(('[1]Pl 2016-20 PFC'!F241)=0,"",'[1]Pl 2016-20 PFC'!F241)</f>
        <v>1579000</v>
      </c>
      <c r="J228" s="154" t="e">
        <f>IF(('[1]Pl 2016-20 PFC'!#REF!)=0,"",'[1]Pl 2016-20 PFC'!#REF!)</f>
        <v>#REF!</v>
      </c>
    </row>
    <row r="229" spans="1:23" ht="18.75" hidden="1" outlineLevel="2">
      <c r="A229" s="92" t="s">
        <v>235</v>
      </c>
      <c r="B229" s="148" t="s">
        <v>236</v>
      </c>
      <c r="C229" s="152" t="s">
        <v>220</v>
      </c>
      <c r="D229" s="153" t="e">
        <f>SUM(D230:D230)</f>
        <v>#REF!</v>
      </c>
      <c r="E229" s="154" t="e">
        <f>SUM(E230:E230)</f>
        <v>#REF!</v>
      </c>
      <c r="F229" s="154" t="e">
        <f>SUM(F230:F230)</f>
        <v>#REF!</v>
      </c>
      <c r="G229" s="155">
        <f>'[1]Pl 2016-20 PFC'!D234</f>
        <v>971000</v>
      </c>
      <c r="H229" s="155"/>
      <c r="I229" s="155">
        <f>'[1]Pl 2016-20 PFC'!F234</f>
        <v>971000</v>
      </c>
      <c r="J229" s="154" t="e">
        <f>SUM(J230:J230)</f>
        <v>#REF!</v>
      </c>
    </row>
    <row r="230" spans="1:23" ht="18.75" hidden="1" outlineLevel="2">
      <c r="A230" s="92" t="s">
        <v>237</v>
      </c>
      <c r="B230" s="148" t="s">
        <v>223</v>
      </c>
      <c r="C230" s="152" t="s">
        <v>220</v>
      </c>
      <c r="D230" s="153" t="e">
        <f>IF(('[1]Pl 2016-20 PFC'!#REF!)=0,"",'[1]Pl 2016-20 PFC'!#REF!)</f>
        <v>#REF!</v>
      </c>
      <c r="E230" s="154" t="e">
        <f>IF(('[1]Pl 2016-20 PFC'!#REF!)=0,"",'[1]Pl 2016-20 PFC'!#REF!)</f>
        <v>#REF!</v>
      </c>
      <c r="F230" s="154" t="e">
        <f>IF(('[1]Pl 2016-20 PFC'!#REF!)=0,"",'[1]Pl 2016-20 PFC'!#REF!)</f>
        <v>#REF!</v>
      </c>
      <c r="G230" s="155">
        <f>IF(('[1]Pl 2016-20 PFC'!D235)=0,"",'[1]Pl 2016-20 PFC'!D235)</f>
        <v>965000</v>
      </c>
      <c r="H230" s="155"/>
      <c r="I230" s="155">
        <f>IF(('[1]Pl 2016-20 PFC'!F235)=0,"",'[1]Pl 2016-20 PFC'!F235)</f>
        <v>965000</v>
      </c>
      <c r="J230" s="154" t="e">
        <f>IF(('[1]Pl 2016-20 PFC'!#REF!)=0,"",'[1]Pl 2016-20 PFC'!#REF!)</f>
        <v>#REF!</v>
      </c>
    </row>
    <row r="231" spans="1:23" ht="18.75" hidden="1" outlineLevel="2">
      <c r="A231" s="92"/>
      <c r="B231" s="148" t="str">
        <f>'[1]Pl 2016-20 PFC'!B243</f>
        <v>Pozostałe</v>
      </c>
      <c r="C231" s="152" t="s">
        <v>77</v>
      </c>
      <c r="D231" s="153" t="e">
        <f>D232+D234</f>
        <v>#REF!</v>
      </c>
      <c r="E231" s="154" t="e">
        <f>E232+E234</f>
        <v>#REF!</v>
      </c>
      <c r="F231" s="154"/>
      <c r="G231" s="155"/>
      <c r="H231" s="155"/>
      <c r="I231" s="155"/>
      <c r="J231" s="154"/>
    </row>
    <row r="232" spans="1:23" ht="18.75" outlineLevel="1" collapsed="1">
      <c r="A232" s="92" t="s">
        <v>235</v>
      </c>
      <c r="B232" s="148" t="s">
        <v>238</v>
      </c>
      <c r="C232" s="152" t="s">
        <v>239</v>
      </c>
      <c r="D232" s="153" t="e">
        <f>'[1]Pl 2016-20 PFC'!#REF!</f>
        <v>#REF!</v>
      </c>
      <c r="E232" s="154" t="e">
        <f>'[1]Pl 2016-20 PFC'!#REF!</f>
        <v>#REF!</v>
      </c>
      <c r="F232" s="154" t="e">
        <f>'[1]Pl 2016-20 PFC'!#REF!</f>
        <v>#REF!</v>
      </c>
      <c r="G232" s="155">
        <f>'[1]Pl 2016-20 PFC'!D246</f>
        <v>42619000</v>
      </c>
      <c r="H232" s="155">
        <f>'[1]Pl 2016-20 PFC'!E246</f>
        <v>0</v>
      </c>
      <c r="I232" s="155">
        <f>'[1]Pl 2016-20 PFC'!F246</f>
        <v>42619000</v>
      </c>
      <c r="J232" s="154" t="e">
        <f>'[1]Pl 2016-20 PFC'!#REF!</f>
        <v>#REF!</v>
      </c>
    </row>
    <row r="233" spans="1:23" ht="18.75" hidden="1" outlineLevel="2">
      <c r="A233" s="92" t="s">
        <v>237</v>
      </c>
      <c r="B233" s="148" t="s">
        <v>240</v>
      </c>
      <c r="C233" s="152" t="s">
        <v>241</v>
      </c>
      <c r="D233" s="153" t="e">
        <f t="shared" ref="D233:J233" si="56">D241</f>
        <v>#REF!</v>
      </c>
      <c r="E233" s="154" t="e">
        <f t="shared" si="56"/>
        <v>#REF!</v>
      </c>
      <c r="F233" s="154" t="e">
        <f t="shared" si="56"/>
        <v>#REF!</v>
      </c>
      <c r="G233" s="155">
        <f t="shared" si="56"/>
        <v>1987000</v>
      </c>
      <c r="H233" s="155" t="str">
        <f t="shared" si="56"/>
        <v>0</v>
      </c>
      <c r="I233" s="155">
        <f t="shared" si="56"/>
        <v>1987000</v>
      </c>
      <c r="J233" s="154" t="e">
        <f t="shared" si="56"/>
        <v>#REF!</v>
      </c>
    </row>
    <row r="234" spans="1:23" ht="18.75" outlineLevel="1" collapsed="1">
      <c r="A234" s="92" t="s">
        <v>242</v>
      </c>
      <c r="B234" s="215" t="s">
        <v>243</v>
      </c>
      <c r="C234" s="152" t="s">
        <v>77</v>
      </c>
      <c r="D234" s="153" t="e">
        <f t="shared" ref="D234:J234" si="57">SUM(D235:D235)</f>
        <v>#REF!</v>
      </c>
      <c r="E234" s="154" t="e">
        <f t="shared" si="57"/>
        <v>#REF!</v>
      </c>
      <c r="F234" s="154" t="e">
        <f t="shared" si="57"/>
        <v>#REF!</v>
      </c>
      <c r="G234" s="155">
        <f t="shared" si="57"/>
        <v>33691000</v>
      </c>
      <c r="H234" s="155">
        <f t="shared" si="57"/>
        <v>0</v>
      </c>
      <c r="I234" s="155">
        <f t="shared" si="57"/>
        <v>33691000</v>
      </c>
      <c r="J234" s="154" t="e">
        <f t="shared" si="57"/>
        <v>#REF!</v>
      </c>
    </row>
    <row r="235" spans="1:23" ht="18.75" hidden="1" outlineLevel="2">
      <c r="A235" s="92"/>
      <c r="B235" s="215" t="s">
        <v>223</v>
      </c>
      <c r="C235" s="152" t="s">
        <v>77</v>
      </c>
      <c r="D235" s="153" t="e">
        <f>'[1]Pl 2016-20 PFC'!#REF!</f>
        <v>#REF!</v>
      </c>
      <c r="E235" s="154" t="e">
        <f>'[1]Pl 2016-20 PFC'!#REF!</f>
        <v>#REF!</v>
      </c>
      <c r="F235" s="154" t="e">
        <f>'[1]Pl 2016-20 PFC'!#REF!</f>
        <v>#REF!</v>
      </c>
      <c r="G235" s="155">
        <f>'[1]Pl 2016-20 PFC'!D262</f>
        <v>33691000</v>
      </c>
      <c r="H235" s="155">
        <f>'[1]Pl 2016-20 PFC'!E262</f>
        <v>0</v>
      </c>
      <c r="I235" s="155">
        <f>'[1]Pl 2016-20 PFC'!F262</f>
        <v>33691000</v>
      </c>
      <c r="J235" s="154" t="e">
        <f>'[1]Pl 2016-20 PFC'!#REF!</f>
        <v>#REF!</v>
      </c>
    </row>
    <row r="236" spans="1:23" s="218" customFormat="1" ht="18.75" hidden="1" outlineLevel="2">
      <c r="A236" s="92"/>
      <c r="B236" s="215" t="s">
        <v>244</v>
      </c>
      <c r="C236" s="152"/>
      <c r="D236" s="153" t="e">
        <f t="shared" ref="D236:J236" si="58">SUM(D237:D237)</f>
        <v>#REF!</v>
      </c>
      <c r="E236" s="154" t="e">
        <f t="shared" si="58"/>
        <v>#REF!</v>
      </c>
      <c r="F236" s="154" t="e">
        <f t="shared" si="58"/>
        <v>#REF!</v>
      </c>
      <c r="G236" s="155">
        <f t="shared" si="58"/>
        <v>32430000</v>
      </c>
      <c r="H236" s="155">
        <f t="shared" si="58"/>
        <v>24000</v>
      </c>
      <c r="I236" s="155">
        <f t="shared" si="58"/>
        <v>32454000</v>
      </c>
      <c r="J236" s="154" t="e">
        <f t="shared" si="58"/>
        <v>#REF!</v>
      </c>
      <c r="K236" s="216"/>
      <c r="L236" s="216"/>
      <c r="M236" s="216"/>
      <c r="N236" s="216"/>
      <c r="O236" s="216"/>
      <c r="P236" s="216"/>
      <c r="Q236" s="216"/>
      <c r="R236" s="216"/>
      <c r="S236" s="216"/>
      <c r="T236" s="216"/>
      <c r="U236" s="216"/>
      <c r="V236" s="217"/>
      <c r="W236" s="217"/>
    </row>
    <row r="237" spans="1:23" s="218" customFormat="1" ht="18.75" hidden="1" outlineLevel="2">
      <c r="A237" s="92"/>
      <c r="B237" s="215" t="s">
        <v>245</v>
      </c>
      <c r="C237" s="152" t="s">
        <v>77</v>
      </c>
      <c r="D237" s="153" t="e">
        <f>SUM(D238:D240)</f>
        <v>#REF!</v>
      </c>
      <c r="E237" s="154" t="e">
        <f>SUM(E238:E240)</f>
        <v>#REF!</v>
      </c>
      <c r="F237" s="154" t="e">
        <f>SUM(F238,F240:F242,F243)</f>
        <v>#REF!</v>
      </c>
      <c r="G237" s="155">
        <f>SUM(G238,G240:G242,G243)</f>
        <v>32430000</v>
      </c>
      <c r="H237" s="155">
        <f>SUM(H238,H240:H242,H243)</f>
        <v>24000</v>
      </c>
      <c r="I237" s="155">
        <f>SUM(I238,I240:I242,I243)</f>
        <v>32454000</v>
      </c>
      <c r="J237" s="154" t="e">
        <f>SUM(J238,J240:J242,J243)</f>
        <v>#REF!</v>
      </c>
      <c r="K237" s="216"/>
      <c r="L237" s="216"/>
      <c r="M237" s="216"/>
      <c r="N237" s="216"/>
      <c r="O237" s="216"/>
      <c r="P237" s="216"/>
      <c r="Q237" s="216"/>
      <c r="R237" s="216"/>
      <c r="S237" s="216"/>
      <c r="T237" s="216"/>
      <c r="U237" s="216"/>
      <c r="V237" s="217"/>
      <c r="W237" s="217"/>
    </row>
    <row r="238" spans="1:23" ht="18.75" hidden="1" outlineLevel="2">
      <c r="A238" s="92"/>
      <c r="B238" s="215" t="s">
        <v>246</v>
      </c>
      <c r="C238" s="152" t="s">
        <v>247</v>
      </c>
      <c r="D238" s="153" t="e">
        <f>IF(('[1]Pl 2016-20 PFC'!#REF!)=0,"",'[1]Pl 2016-20 PFC'!#REF!)</f>
        <v>#REF!</v>
      </c>
      <c r="E238" s="154" t="e">
        <f>IF(('[1]Pl 2016-20 PFC'!#REF!)=0,"",'[1]Pl 2016-20 PFC'!#REF!)</f>
        <v>#REF!</v>
      </c>
      <c r="F238" s="154" t="e">
        <f>IF(('[1]Pl 2016-20 PFC'!#REF!)=0,"",'[1]Pl 2016-20 PFC'!#REF!)</f>
        <v>#REF!</v>
      </c>
      <c r="G238" s="155">
        <f>IF(('[1]Pl 2016-20 PFC'!D249)=0,"",'[1]Pl 2016-20 PFC'!D249)</f>
        <v>4445000</v>
      </c>
      <c r="H238" s="155" t="str">
        <f>IF(('[1]Pl 2016-20 PFC'!E249)=0,"",'[1]Pl 2016-20 PFC'!E249)</f>
        <v/>
      </c>
      <c r="I238" s="155">
        <f>IF(('[1]Pl 2016-20 PFC'!F249)=0,"",'[1]Pl 2016-20 PFC'!F249)</f>
        <v>4445000</v>
      </c>
      <c r="J238" s="154" t="e">
        <f>IF(('[1]Pl 2016-20 PFC'!#REF!)=0,"",'[1]Pl 2016-20 PFC'!#REF!)</f>
        <v>#REF!</v>
      </c>
    </row>
    <row r="239" spans="1:23" ht="18.75" hidden="1" outlineLevel="2">
      <c r="A239" s="92"/>
      <c r="B239" s="219" t="str">
        <f>'[1]Pl 2016-20 PFC'!B251</f>
        <v>- nagrody konkursowe</v>
      </c>
      <c r="C239" s="152"/>
      <c r="D239" s="153"/>
      <c r="E239" s="154"/>
      <c r="F239" s="154"/>
      <c r="G239" s="155" t="str">
        <f>IF(('[1]Pl 2016-20 PFC'!D251)=0,"",'[1]Pl 2016-20 PFC'!D251)</f>
        <v/>
      </c>
      <c r="H239" s="155">
        <f>IF(('[1]Pl 2016-20 PFC'!E251)=0,"",'[1]Pl 2016-20 PFC'!E251)</f>
        <v>30000</v>
      </c>
      <c r="I239" s="155">
        <f>IF(('[1]Pl 2016-20 PFC'!F251)=0,"",'[1]Pl 2016-20 PFC'!F251)</f>
        <v>30000</v>
      </c>
      <c r="J239" s="154"/>
    </row>
    <row r="240" spans="1:23" ht="18.75" hidden="1" outlineLevel="2">
      <c r="A240" s="92"/>
      <c r="B240" s="215" t="s">
        <v>248</v>
      </c>
      <c r="C240" s="152" t="s">
        <v>249</v>
      </c>
      <c r="D240" s="153" t="e">
        <f>IF(('[1]Pl 2016-20 PFC'!#REF!)=0,"",'[1]Pl 2016-20 PFC'!#REF!)</f>
        <v>#REF!</v>
      </c>
      <c r="E240" s="154" t="e">
        <f>IF(('[1]Pl 2016-20 PFC'!#REF!)=0,"",'[1]Pl 2016-20 PFC'!#REF!)</f>
        <v>#REF!</v>
      </c>
      <c r="F240" s="154" t="e">
        <f>IF(('[1]Pl 2016-20 PFC'!#REF!)=0,"",'[1]Pl 2016-20 PFC'!#REF!)</f>
        <v>#REF!</v>
      </c>
      <c r="G240" s="155">
        <f>IF(('[1]Pl 2016-20 PFC'!D252)=0,"",'[1]Pl 2016-20 PFC'!D252)</f>
        <v>1643000</v>
      </c>
      <c r="H240" s="155" t="str">
        <f>IF(('[1]Pl 2016-20 PFC'!E252)=0,"",'[1]Pl 2016-20 PFC'!E252)</f>
        <v/>
      </c>
      <c r="I240" s="155">
        <f>IF(('[1]Pl 2016-20 PFC'!F252)=0,"",'[1]Pl 2016-20 PFC'!F252)</f>
        <v>1643000</v>
      </c>
      <c r="J240" s="154" t="e">
        <f>IF(('[1]Pl 2016-20 PFC'!#REF!)=0,"",'[1]Pl 2016-20 PFC'!#REF!)</f>
        <v>#REF!</v>
      </c>
    </row>
    <row r="241" spans="1:10" ht="18.75" hidden="1" outlineLevel="2">
      <c r="A241" s="92"/>
      <c r="B241" s="215" t="s">
        <v>250</v>
      </c>
      <c r="C241" s="152" t="s">
        <v>241</v>
      </c>
      <c r="D241" s="153" t="e">
        <f>IF(('[1]Pl 2016-20 PFC'!#REF!)=0,"0",'[1]Pl 2016-20 PFC'!#REF!)</f>
        <v>#REF!</v>
      </c>
      <c r="E241" s="154" t="e">
        <f>IF(('[1]Pl 2016-20 PFC'!#REF!)=0,"0",'[1]Pl 2016-20 PFC'!#REF!)</f>
        <v>#REF!</v>
      </c>
      <c r="F241" s="154" t="e">
        <f>IF(('[1]Pl 2016-20 PFC'!#REF!)=0,"0",'[1]Pl 2016-20 PFC'!#REF!)</f>
        <v>#REF!</v>
      </c>
      <c r="G241" s="155">
        <f>IF(('[1]Pl 2016-20 PFC'!D253)=0,"0",'[1]Pl 2016-20 PFC'!D253)</f>
        <v>1987000</v>
      </c>
      <c r="H241" s="155" t="str">
        <f>IF(('[1]Pl 2016-20 PFC'!E253)=0,"0",'[1]Pl 2016-20 PFC'!E253)</f>
        <v>0</v>
      </c>
      <c r="I241" s="155">
        <f>IF(('[1]Pl 2016-20 PFC'!F253)=0,"0",'[1]Pl 2016-20 PFC'!F253)</f>
        <v>1987000</v>
      </c>
      <c r="J241" s="154" t="e">
        <f>IF(('[1]Pl 2016-20 PFC'!#REF!)=0,"0",'[1]Pl 2016-20 PFC'!#REF!)</f>
        <v>#REF!</v>
      </c>
    </row>
    <row r="242" spans="1:10" ht="18.75" hidden="1" outlineLevel="2">
      <c r="A242" s="92"/>
      <c r="B242" s="215" t="s">
        <v>251</v>
      </c>
      <c r="C242" s="152" t="s">
        <v>252</v>
      </c>
      <c r="D242" s="153" t="e">
        <f>IF(('[1]Pl 2016-20 PFC'!#REF!)=0,"",'[1]Pl 2016-20 PFC'!#REF!)</f>
        <v>#REF!</v>
      </c>
      <c r="E242" s="154" t="e">
        <f>IF(('[1]Pl 2016-20 PFC'!#REF!)=0,"",'[1]Pl 2016-20 PFC'!#REF!)</f>
        <v>#REF!</v>
      </c>
      <c r="F242" s="154" t="e">
        <f>IF(('[1]Pl 2016-20 PFC'!#REF!)=0,"",'[1]Pl 2016-20 PFC'!#REF!)</f>
        <v>#REF!</v>
      </c>
      <c r="G242" s="155">
        <f>IF(('[1]Pl 2016-20 PFC'!D254)=0,"",'[1]Pl 2016-20 PFC'!D254)</f>
        <v>881000</v>
      </c>
      <c r="H242" s="155" t="str">
        <f>IF(('[1]Pl 2016-20 PFC'!E254)=0,"",'[1]Pl 2016-20 PFC'!E254)</f>
        <v/>
      </c>
      <c r="I242" s="155">
        <f>IF(('[1]Pl 2016-20 PFC'!F254)=0,"",'[1]Pl 2016-20 PFC'!F254)</f>
        <v>881000</v>
      </c>
      <c r="J242" s="154" t="e">
        <f>IF(('[1]Pl 2016-20 PFC'!#REF!)=0,"",'[1]Pl 2016-20 PFC'!#REF!)</f>
        <v>#REF!</v>
      </c>
    </row>
    <row r="243" spans="1:10" ht="18.75" hidden="1" outlineLevel="2">
      <c r="A243" s="92"/>
      <c r="B243" s="219" t="str">
        <f>'[1]Pl 2016-20 PFC'!B255</f>
        <v>- pozostałe usługi obce</v>
      </c>
      <c r="C243" s="152" t="s">
        <v>253</v>
      </c>
      <c r="D243" s="153" t="e">
        <f>IF(('[1]Pl 2016-20 PFC'!#REF!)=0,"",'[1]Pl 2016-20 PFC'!#REF!)</f>
        <v>#REF!</v>
      </c>
      <c r="E243" s="154" t="e">
        <f>IF(('[1]Pl 2016-20 PFC'!#REF!)=0,"",'[1]Pl 2016-20 PFC'!#REF!)</f>
        <v>#REF!</v>
      </c>
      <c r="F243" s="154" t="e">
        <f>IF(('[1]Pl 2016-20 PFC'!#REF!)=0,"",'[1]Pl 2016-20 PFC'!#REF!)</f>
        <v>#REF!</v>
      </c>
      <c r="G243" s="155">
        <f>IF(('[1]Pl 2016-20 PFC'!D255)=0,"",'[1]Pl 2016-20 PFC'!D255)</f>
        <v>23474000</v>
      </c>
      <c r="H243" s="155">
        <f>IF(('[1]Pl 2016-20 PFC'!E255)=0,"",'[1]Pl 2016-20 PFC'!E255)</f>
        <v>24000</v>
      </c>
      <c r="I243" s="155">
        <f>IF(('[1]Pl 2016-20 PFC'!F255)=0,"",'[1]Pl 2016-20 PFC'!F255)</f>
        <v>23498000</v>
      </c>
      <c r="J243" s="154" t="e">
        <f>IF(('[1]Pl 2016-20 PFC'!#REF!)=0,"",'[1]Pl 2016-20 PFC'!#REF!)</f>
        <v>#REF!</v>
      </c>
    </row>
    <row r="244" spans="1:10" ht="18.75" hidden="1" outlineLevel="2">
      <c r="A244" s="92"/>
      <c r="B244" s="219" t="str">
        <f>'[1]Pl 2016-20 PFC'!B256</f>
        <v>- pozostałe usługi obce ue</v>
      </c>
      <c r="C244" s="152"/>
      <c r="D244" s="153"/>
      <c r="E244" s="154"/>
      <c r="F244" s="154"/>
      <c r="G244" s="155">
        <f>IF(('[1]Pl 2016-20 PFC'!D256)=0,"",'[1]Pl 2016-20 PFC'!D256)</f>
        <v>77000</v>
      </c>
      <c r="H244" s="155" t="str">
        <f>IF(('[1]Pl 2016-20 PFC'!E256)=0,"",'[1]Pl 2016-20 PFC'!E256)</f>
        <v/>
      </c>
      <c r="I244" s="155">
        <f>IF(('[1]Pl 2016-20 PFC'!F256)=0,"",'[1]Pl 2016-20 PFC'!F256)</f>
        <v>77000</v>
      </c>
      <c r="J244" s="154"/>
    </row>
    <row r="245" spans="1:10" ht="18.75" hidden="1" outlineLevel="2">
      <c r="A245" s="92"/>
      <c r="B245" s="215" t="s">
        <v>254</v>
      </c>
      <c r="C245" s="152" t="s">
        <v>255</v>
      </c>
      <c r="D245" s="153" t="e">
        <f>IF(('[1]Pl 2016-20 PFC'!#REF!)=0,"",'[1]Pl 2016-20 PFC'!#REF!)</f>
        <v>#REF!</v>
      </c>
      <c r="E245" s="154" t="e">
        <f>IF(('[1]Pl 2016-20 PFC'!#REF!)=0,"",'[1]Pl 2016-20 PFC'!#REF!)</f>
        <v>#REF!</v>
      </c>
      <c r="F245" s="154" t="e">
        <f>IF(('[1]Pl 2016-20 PFC'!#REF!)=0,"",'[1]Pl 2016-20 PFC'!#REF!)</f>
        <v>#REF!</v>
      </c>
      <c r="G245" s="155" t="str">
        <f>IF(('[1]Pl 2016-20 PFC'!D257)=0,"",'[1]Pl 2016-20 PFC'!D257)</f>
        <v/>
      </c>
      <c r="H245" s="155" t="str">
        <f>IF(('[1]Pl 2016-20 PFC'!E257)=0,"",'[1]Pl 2016-20 PFC'!E257)</f>
        <v/>
      </c>
      <c r="I245" s="155" t="str">
        <f>IF(('[1]Pl 2016-20 PFC'!F257)=0,"",'[1]Pl 2016-20 PFC'!F257)</f>
        <v/>
      </c>
      <c r="J245" s="154" t="e">
        <f>IF(('[1]Pl 2016-20 PFC'!#REF!)=0,"",'[1]Pl 2016-20 PFC'!#REF!)</f>
        <v>#REF!</v>
      </c>
    </row>
    <row r="246" spans="1:10" ht="18.75" hidden="1" outlineLevel="2">
      <c r="A246" s="92"/>
      <c r="B246" s="219" t="str">
        <f>'[1]Pl 2016-20 PFC'!B258</f>
        <v>- opłaty z tytułu zakupu usług telekomunikacyjnych (od 01.01.2015)</v>
      </c>
      <c r="C246" s="152" t="s">
        <v>256</v>
      </c>
      <c r="D246" s="153" t="e">
        <f>IF(('[1]Pl 2016-20 PFC'!#REF!)=0,"",'[1]Pl 2016-20 PFC'!#REF!)</f>
        <v>#REF!</v>
      </c>
      <c r="E246" s="154" t="e">
        <f>IF(('[1]Pl 2016-20 PFC'!#REF!)=0,"",'[1]Pl 2016-20 PFC'!#REF!)</f>
        <v>#REF!</v>
      </c>
      <c r="F246" s="154" t="e">
        <f>IF(('[1]Pl 2016-20 PFC'!#REF!)=0,"",'[1]Pl 2016-20 PFC'!#REF!)</f>
        <v>#REF!</v>
      </c>
      <c r="G246" s="155">
        <f>IF(('[1]Pl 2016-20 PFC'!D258)=0,"",'[1]Pl 2016-20 PFC'!D258)</f>
        <v>2750000</v>
      </c>
      <c r="H246" s="155" t="str">
        <f>IF(('[1]Pl 2016-20 PFC'!E258)=0,"",'[1]Pl 2016-20 PFC'!E258)</f>
        <v/>
      </c>
      <c r="I246" s="155">
        <f>IF(('[1]Pl 2016-20 PFC'!F258)=0,"",'[1]Pl 2016-20 PFC'!F258)</f>
        <v>2750000</v>
      </c>
      <c r="J246" s="154" t="e">
        <f>IF(('[1]Pl 2016-20 PFC'!#REF!)=0,"",'[1]Pl 2016-20 PFC'!#REF!)</f>
        <v>#REF!</v>
      </c>
    </row>
    <row r="247" spans="1:10" ht="18.75" hidden="1" outlineLevel="2">
      <c r="A247" s="92"/>
      <c r="B247" s="215" t="s">
        <v>257</v>
      </c>
      <c r="C247" s="152" t="s">
        <v>258</v>
      </c>
      <c r="D247" s="153" t="e">
        <f>IF(('[1]Pl 2016-20 PFC'!#REF!)=0,"",'[1]Pl 2016-20 PFC'!#REF!)</f>
        <v>#REF!</v>
      </c>
      <c r="E247" s="154" t="e">
        <f>IF(('[1]Pl 2016-20 PFC'!#REF!)=0,"",'[1]Pl 2016-20 PFC'!#REF!)</f>
        <v>#REF!</v>
      </c>
      <c r="F247" s="154" t="e">
        <f>IF(('[1]Pl 2016-20 PFC'!#REF!)=0,"",'[1]Pl 2016-20 PFC'!#REF!)</f>
        <v>#REF!</v>
      </c>
      <c r="G247" s="155">
        <f>IF(('[1]Pl 2016-20 PFC'!D259)=0,"",'[1]Pl 2016-20 PFC'!D259)</f>
        <v>29500</v>
      </c>
      <c r="H247" s="155">
        <f>IF(('[1]Pl 2016-20 PFC'!E259)=0,"",'[1]Pl 2016-20 PFC'!E259)</f>
        <v>70500</v>
      </c>
      <c r="I247" s="155">
        <f>IF(('[1]Pl 2016-20 PFC'!F259)=0,"",'[1]Pl 2016-20 PFC'!F259)</f>
        <v>100000</v>
      </c>
      <c r="J247" s="154" t="e">
        <f>IF(('[1]Pl 2016-20 PFC'!#REF!)=0,"",'[1]Pl 2016-20 PFC'!#REF!)</f>
        <v>#REF!</v>
      </c>
    </row>
    <row r="248" spans="1:10" ht="18.75" hidden="1" outlineLevel="2">
      <c r="A248" s="92"/>
      <c r="B248" s="219" t="str">
        <f>'[1]Pl 2016-20 PFC'!B260</f>
        <v>- zakup usług obejmujących wykonanie ekspertyz, analiz i opinii</v>
      </c>
      <c r="C248" s="152"/>
      <c r="D248" s="153"/>
      <c r="E248" s="154"/>
      <c r="F248" s="154"/>
      <c r="G248" s="155">
        <f>IF(('[1]Pl 2016-20 PFC'!D260)=0,"",'[1]Pl 2016-20 PFC'!D260)</f>
        <v>614500</v>
      </c>
      <c r="H248" s="155">
        <f>IF(('[1]Pl 2016-20 PFC'!E260)=0,"",'[1]Pl 2016-20 PFC'!E260)</f>
        <v>-124500</v>
      </c>
      <c r="I248" s="155">
        <f>IF(('[1]Pl 2016-20 PFC'!F260)=0,"",'[1]Pl 2016-20 PFC'!F260)</f>
        <v>490000</v>
      </c>
      <c r="J248" s="154"/>
    </row>
    <row r="249" spans="1:10" ht="18.75" hidden="1" outlineLevel="2">
      <c r="A249" s="92"/>
      <c r="B249" s="215" t="s">
        <v>259</v>
      </c>
      <c r="C249" s="152" t="s">
        <v>260</v>
      </c>
      <c r="D249" s="153" t="e">
        <f>IF(('[1]Pl 2016-20 PFC'!#REF!)=0,"",'[1]Pl 2016-20 PFC'!#REF!)</f>
        <v>#REF!</v>
      </c>
      <c r="E249" s="154" t="e">
        <f>IF(('[1]Pl 2016-20 PFC'!#REF!)=0,"",'[1]Pl 2016-20 PFC'!#REF!)</f>
        <v>#REF!</v>
      </c>
      <c r="F249" s="154" t="e">
        <f>IF(('[1]Pl 2016-20 PFC'!#REF!)=0,"",'[1]Pl 2016-20 PFC'!#REF!)</f>
        <v>#REF!</v>
      </c>
      <c r="G249" s="155">
        <f>IF(('[1]Pl 2016-20 PFC'!D261)=0,"",'[1]Pl 2016-20 PFC'!D261)</f>
        <v>6714000</v>
      </c>
      <c r="H249" s="155" t="str">
        <f>IF(('[1]Pl 2016-20 PFC'!E261)=0,"",'[1]Pl 2016-20 PFC'!E261)</f>
        <v/>
      </c>
      <c r="I249" s="155">
        <f>IF(('[1]Pl 2016-20 PFC'!F261)=0,"",'[1]Pl 2016-20 PFC'!F261)</f>
        <v>6714000</v>
      </c>
      <c r="J249" s="154" t="e">
        <f>IF(('[1]Pl 2016-20 PFC'!#REF!)=0,"",'[1]Pl 2016-20 PFC'!#REF!)</f>
        <v>#REF!</v>
      </c>
    </row>
    <row r="250" spans="1:10" ht="18.75" hidden="1" outlineLevel="2">
      <c r="A250" s="92"/>
      <c r="B250" s="215" t="s">
        <v>261</v>
      </c>
      <c r="C250" s="152" t="s">
        <v>262</v>
      </c>
      <c r="D250" s="153" t="e">
        <f>IF(('[1]Pl 2016-20 PFC'!#REF!)=0,"",'[1]Pl 2016-20 PFC'!#REF!)</f>
        <v>#REF!</v>
      </c>
      <c r="E250" s="154" t="e">
        <f>IF(('[1]Pl 2016-20 PFC'!#REF!)=0,"",'[1]Pl 2016-20 PFC'!#REF!)</f>
        <v>#REF!</v>
      </c>
      <c r="F250" s="154" t="e">
        <f>IF(('[1]Pl 2016-20 PFC'!#REF!)=0,"",'[1]Pl 2016-20 PFC'!#REF!)</f>
        <v>#REF!</v>
      </c>
      <c r="G250" s="155">
        <f>IF(('[1]Pl 2016-20 PFC'!D264)=0,"",'[1]Pl 2016-20 PFC'!D264)</f>
        <v>1700000</v>
      </c>
      <c r="H250" s="155">
        <f>IF(('[1]Pl 2016-20 PFC'!E264)=0,"",'[1]Pl 2016-20 PFC'!E264)</f>
        <v>-20000</v>
      </c>
      <c r="I250" s="155">
        <f>IF(('[1]Pl 2016-20 PFC'!F264)=0,"",'[1]Pl 2016-20 PFC'!F264)</f>
        <v>1680000</v>
      </c>
      <c r="J250" s="154" t="e">
        <f>IF(('[1]Pl 2016-20 PFC'!#REF!)=0,"",'[1]Pl 2016-20 PFC'!#REF!)</f>
        <v>#REF!</v>
      </c>
    </row>
    <row r="251" spans="1:10" ht="18.75" hidden="1" outlineLevel="2">
      <c r="A251" s="92"/>
      <c r="B251" s="215" t="s">
        <v>263</v>
      </c>
      <c r="C251" s="152" t="s">
        <v>264</v>
      </c>
      <c r="D251" s="153" t="e">
        <f>IF(('[1]Pl 2016-20 PFC'!#REF!)=0,"",'[1]Pl 2016-20 PFC'!#REF!)</f>
        <v>#REF!</v>
      </c>
      <c r="E251" s="154" t="e">
        <f>IF(('[1]Pl 2016-20 PFC'!#REF!)=0,"",'[1]Pl 2016-20 PFC'!#REF!)</f>
        <v>#REF!</v>
      </c>
      <c r="F251" s="154" t="e">
        <f>IF(('[1]Pl 2016-20 PFC'!#REF!)=0,"",'[1]Pl 2016-20 PFC'!#REF!)</f>
        <v>#REF!</v>
      </c>
      <c r="G251" s="155">
        <f>IF(('[1]Pl 2016-20 PFC'!D265)=0,"",'[1]Pl 2016-20 PFC'!D265)</f>
        <v>80000</v>
      </c>
      <c r="H251" s="155" t="str">
        <f>IF(('[1]Pl 2016-20 PFC'!E265)=0,"",'[1]Pl 2016-20 PFC'!E265)</f>
        <v/>
      </c>
      <c r="I251" s="155">
        <f>IF(('[1]Pl 2016-20 PFC'!F265)=0,"",'[1]Pl 2016-20 PFC'!F265)</f>
        <v>80000</v>
      </c>
      <c r="J251" s="154" t="e">
        <f>IF(('[1]Pl 2016-20 PFC'!#REF!)=0,"",'[1]Pl 2016-20 PFC'!#REF!)</f>
        <v>#REF!</v>
      </c>
    </row>
    <row r="252" spans="1:10" ht="18.75" hidden="1" outlineLevel="2">
      <c r="A252" s="92"/>
      <c r="B252" s="215" t="s">
        <v>265</v>
      </c>
      <c r="C252" s="152" t="s">
        <v>266</v>
      </c>
      <c r="D252" s="153" t="e">
        <f>IF(('[1]Pl 2016-20 PFC'!#REF!)=0,"",'[1]Pl 2016-20 PFC'!#REF!)</f>
        <v>#REF!</v>
      </c>
      <c r="E252" s="154" t="e">
        <f>IF(('[1]Pl 2016-20 PFC'!#REF!)=0,"",'[1]Pl 2016-20 PFC'!#REF!)</f>
        <v>#REF!</v>
      </c>
      <c r="F252" s="154" t="e">
        <f>IF(('[1]Pl 2016-20 PFC'!#REF!)=0,"",'[1]Pl 2016-20 PFC'!#REF!)</f>
        <v>#REF!</v>
      </c>
      <c r="G252" s="155">
        <f>IF(('[1]Pl 2016-20 PFC'!D266)=0,"",'[1]Pl 2016-20 PFC'!D266)</f>
        <v>3544000</v>
      </c>
      <c r="H252" s="155" t="str">
        <f>IF(('[1]Pl 2016-20 PFC'!E266)=0,"",'[1]Pl 2016-20 PFC'!E266)</f>
        <v/>
      </c>
      <c r="I252" s="155">
        <f>IF(('[1]Pl 2016-20 PFC'!F266)=0,"",'[1]Pl 2016-20 PFC'!F266)</f>
        <v>3544000</v>
      </c>
      <c r="J252" s="154" t="e">
        <f>IF(('[1]Pl 2016-20 PFC'!#REF!)=0,"",'[1]Pl 2016-20 PFC'!#REF!)</f>
        <v>#REF!</v>
      </c>
    </row>
    <row r="253" spans="1:10" ht="18.75" hidden="1" outlineLevel="2">
      <c r="A253" s="92"/>
      <c r="B253" s="215" t="s">
        <v>267</v>
      </c>
      <c r="C253" s="152" t="s">
        <v>268</v>
      </c>
      <c r="D253" s="153" t="e">
        <f>IF(('[1]Pl 2016-20 PFC'!#REF!)=0,"",'[1]Pl 2016-20 PFC'!#REF!)</f>
        <v>#REF!</v>
      </c>
      <c r="E253" s="154" t="e">
        <f>IF(('[1]Pl 2016-20 PFC'!#REF!)=0,"",'[1]Pl 2016-20 PFC'!#REF!)</f>
        <v>#REF!</v>
      </c>
      <c r="F253" s="154" t="e">
        <f>IF(('[1]Pl 2016-20 PFC'!#REF!)=0,"",'[1]Pl 2016-20 PFC'!#REF!)</f>
        <v>#REF!</v>
      </c>
      <c r="G253" s="155">
        <f>IF(('[1]Pl 2016-20 PFC'!D267)=0,"",'[1]Pl 2016-20 PFC'!D267)</f>
        <v>1112000</v>
      </c>
      <c r="H253" s="155" t="str">
        <f>IF(('[1]Pl 2016-20 PFC'!E267)=0,"",'[1]Pl 2016-20 PFC'!E267)</f>
        <v/>
      </c>
      <c r="I253" s="155">
        <f>IF(('[1]Pl 2016-20 PFC'!F267)=0,"",'[1]Pl 2016-20 PFC'!F267)</f>
        <v>1112000</v>
      </c>
      <c r="J253" s="154" t="e">
        <f>IF(('[1]Pl 2016-20 PFC'!#REF!)=0,"",'[1]Pl 2016-20 PFC'!#REF!)</f>
        <v>#REF!</v>
      </c>
    </row>
    <row r="254" spans="1:10" ht="18.75" hidden="1" outlineLevel="2">
      <c r="A254" s="92"/>
      <c r="B254" s="215" t="s">
        <v>269</v>
      </c>
      <c r="C254" s="152" t="s">
        <v>270</v>
      </c>
      <c r="D254" s="153" t="e">
        <f>IF(('[1]Pl 2016-20 PFC'!#REF!)=0,"",'[1]Pl 2016-20 PFC'!#REF!)</f>
        <v>#REF!</v>
      </c>
      <c r="E254" s="154" t="e">
        <f>IF(('[1]Pl 2016-20 PFC'!#REF!)=0,"",'[1]Pl 2016-20 PFC'!#REF!)</f>
        <v>#REF!</v>
      </c>
      <c r="F254" s="154" t="e">
        <f>IF(('[1]Pl 2016-20 PFC'!#REF!)=0,"",'[1]Pl 2016-20 PFC'!#REF!)</f>
        <v>#REF!</v>
      </c>
      <c r="G254" s="155">
        <f>IF(('[1]Pl 2016-20 PFC'!D268)=0,"",'[1]Pl 2016-20 PFC'!D268)</f>
        <v>61000</v>
      </c>
      <c r="H254" s="155" t="str">
        <f>IF(('[1]Pl 2016-20 PFC'!E268)=0,"",'[1]Pl 2016-20 PFC'!E268)</f>
        <v/>
      </c>
      <c r="I254" s="155">
        <f>IF(('[1]Pl 2016-20 PFC'!F268)=0,"",'[1]Pl 2016-20 PFC'!F268)</f>
        <v>61000</v>
      </c>
      <c r="J254" s="154" t="e">
        <f>IF(('[1]Pl 2016-20 PFC'!#REF!)=0,"",'[1]Pl 2016-20 PFC'!#REF!)</f>
        <v>#REF!</v>
      </c>
    </row>
    <row r="255" spans="1:10" ht="18.75" hidden="1" outlineLevel="2">
      <c r="A255" s="92"/>
      <c r="B255" s="215" t="s">
        <v>271</v>
      </c>
      <c r="C255" s="152" t="s">
        <v>272</v>
      </c>
      <c r="D255" s="153" t="e">
        <f t="shared" ref="D255:J255" si="59">SUM(D256:D257)</f>
        <v>#REF!</v>
      </c>
      <c r="E255" s="154" t="e">
        <f t="shared" si="59"/>
        <v>#REF!</v>
      </c>
      <c r="F255" s="154" t="e">
        <f t="shared" si="59"/>
        <v>#REF!</v>
      </c>
      <c r="G255" s="155">
        <f t="shared" si="59"/>
        <v>2000</v>
      </c>
      <c r="H255" s="155">
        <f t="shared" si="59"/>
        <v>0</v>
      </c>
      <c r="I255" s="155">
        <f t="shared" si="59"/>
        <v>2000</v>
      </c>
      <c r="J255" s="154" t="e">
        <f t="shared" si="59"/>
        <v>#REF!</v>
      </c>
    </row>
    <row r="256" spans="1:10" ht="18.75" hidden="1" outlineLevel="2">
      <c r="A256" s="92"/>
      <c r="B256" s="215" t="s">
        <v>273</v>
      </c>
      <c r="C256" s="152" t="s">
        <v>274</v>
      </c>
      <c r="D256" s="153" t="e">
        <f>IF(('[1]Pl 2016-20 PFC'!#REF!)=0,"",'[1]Pl 2016-20 PFC'!#REF!)</f>
        <v>#REF!</v>
      </c>
      <c r="E256" s="154" t="e">
        <f>IF(('[1]Pl 2016-20 PFC'!#REF!)=0,"",'[1]Pl 2016-20 PFC'!#REF!)</f>
        <v>#REF!</v>
      </c>
      <c r="F256" s="154" t="e">
        <f>IF(('[1]Pl 2016-20 PFC'!#REF!)=0,"",'[1]Pl 2016-20 PFC'!#REF!)</f>
        <v>#REF!</v>
      </c>
      <c r="G256" s="155" t="str">
        <f>IF(('[1]Pl 2016-20 PFC'!D269)=0,"",'[1]Pl 2016-20 PFC'!D269)</f>
        <v/>
      </c>
      <c r="H256" s="155" t="str">
        <f>IF(('[1]Pl 2016-20 PFC'!E269)=0,"",'[1]Pl 2016-20 PFC'!E269)</f>
        <v/>
      </c>
      <c r="I256" s="155" t="str">
        <f>IF(('[1]Pl 2016-20 PFC'!F269)=0,"",'[1]Pl 2016-20 PFC'!F269)</f>
        <v/>
      </c>
      <c r="J256" s="154" t="e">
        <f>IF(('[1]Pl 2016-20 PFC'!#REF!)=0,"",'[1]Pl 2016-20 PFC'!#REF!)</f>
        <v>#REF!</v>
      </c>
    </row>
    <row r="257" spans="1:23" ht="18.75" hidden="1" outlineLevel="2">
      <c r="A257" s="92"/>
      <c r="B257" s="215" t="s">
        <v>275</v>
      </c>
      <c r="C257" s="152" t="s">
        <v>276</v>
      </c>
      <c r="D257" s="153" t="e">
        <f>IF(('[1]Pl 2016-20 PFC'!#REF!)=0,"",'[1]Pl 2016-20 PFC'!#REF!)</f>
        <v>#REF!</v>
      </c>
      <c r="E257" s="154" t="e">
        <f>IF(('[1]Pl 2016-20 PFC'!#REF!)=0,"",'[1]Pl 2016-20 PFC'!#REF!)</f>
        <v>#REF!</v>
      </c>
      <c r="F257" s="154" t="e">
        <f>IF(('[1]Pl 2016-20 PFC'!#REF!)=0,"",'[1]Pl 2016-20 PFC'!#REF!)</f>
        <v>#REF!</v>
      </c>
      <c r="G257" s="155">
        <f>IF(('[1]Pl 2016-20 PFC'!D270)=0,"",'[1]Pl 2016-20 PFC'!D270)</f>
        <v>2000</v>
      </c>
      <c r="H257" s="155" t="str">
        <f>IF(('[1]Pl 2016-20 PFC'!E270)=0,"",'[1]Pl 2016-20 PFC'!E270)</f>
        <v/>
      </c>
      <c r="I257" s="155">
        <f>IF(('[1]Pl 2016-20 PFC'!F270)=0,"",'[1]Pl 2016-20 PFC'!F270)</f>
        <v>2000</v>
      </c>
      <c r="J257" s="154" t="e">
        <f>IF(('[1]Pl 2016-20 PFC'!#REF!)=0,"",'[1]Pl 2016-20 PFC'!#REF!)</f>
        <v>#REF!</v>
      </c>
    </row>
    <row r="258" spans="1:23" ht="18.75" hidden="1" outlineLevel="2">
      <c r="A258" s="92"/>
      <c r="B258" s="215" t="s">
        <v>277</v>
      </c>
      <c r="C258" s="152" t="s">
        <v>278</v>
      </c>
      <c r="D258" s="153" t="e">
        <f>IF(('[1]Pl 2016-20 PFC'!#REF!)=0,"",'[1]Pl 2016-20 PFC'!#REF!)</f>
        <v>#REF!</v>
      </c>
      <c r="E258" s="154" t="e">
        <f>IF(('[1]Pl 2016-20 PFC'!#REF!)=0,"",'[1]Pl 2016-20 PFC'!#REF!)</f>
        <v>#REF!</v>
      </c>
      <c r="F258" s="154" t="e">
        <f>IF(('[1]Pl 2016-20 PFC'!#REF!)=0,"",'[1]Pl 2016-20 PFC'!#REF!)</f>
        <v>#REF!</v>
      </c>
      <c r="G258" s="155">
        <f>IF(('[1]Pl 2016-20 PFC'!D271)=0,"",'[1]Pl 2016-20 PFC'!D271)</f>
        <v>46000</v>
      </c>
      <c r="H258" s="155" t="str">
        <f>IF(('[1]Pl 2016-20 PFC'!E271)=0,"",'[1]Pl 2016-20 PFC'!E271)</f>
        <v/>
      </c>
      <c r="I258" s="155">
        <f>IF(('[1]Pl 2016-20 PFC'!F271)=0,"",'[1]Pl 2016-20 PFC'!F271)</f>
        <v>46000</v>
      </c>
      <c r="J258" s="154" t="e">
        <f>IF(('[1]Pl 2016-20 PFC'!#REF!)=0,"",'[1]Pl 2016-20 PFC'!#REF!)</f>
        <v>#REF!</v>
      </c>
    </row>
    <row r="259" spans="1:23" ht="18.75" hidden="1" outlineLevel="2">
      <c r="A259" s="92"/>
      <c r="B259" s="215" t="s">
        <v>279</v>
      </c>
      <c r="C259" s="152" t="s">
        <v>280</v>
      </c>
      <c r="D259" s="153" t="e">
        <f>IF(('[1]Pl 2016-20 PFC'!#REF!)=0,"",'[1]Pl 2016-20 PFC'!#REF!)</f>
        <v>#REF!</v>
      </c>
      <c r="E259" s="154" t="e">
        <f>IF(('[1]Pl 2016-20 PFC'!#REF!)=0,"",'[1]Pl 2016-20 PFC'!#REF!)</f>
        <v>#REF!</v>
      </c>
      <c r="F259" s="154" t="e">
        <f>IF(('[1]Pl 2016-20 PFC'!#REF!)=0,"",'[1]Pl 2016-20 PFC'!#REF!)</f>
        <v>#REF!</v>
      </c>
      <c r="G259" s="155">
        <f>IF(('[1]Pl 2016-20 PFC'!D272)=0,"",'[1]Pl 2016-20 PFC'!D272)</f>
        <v>14000</v>
      </c>
      <c r="H259" s="155">
        <f>IF(('[1]Pl 2016-20 PFC'!E272)=0,"",'[1]Pl 2016-20 PFC'!E272)</f>
        <v>20000</v>
      </c>
      <c r="I259" s="155">
        <f>IF(('[1]Pl 2016-20 PFC'!F272)=0,"",'[1]Pl 2016-20 PFC'!F272)</f>
        <v>34000</v>
      </c>
      <c r="J259" s="154" t="e">
        <f>IF(('[1]Pl 2016-20 PFC'!#REF!)=0,"",'[1]Pl 2016-20 PFC'!#REF!)</f>
        <v>#REF!</v>
      </c>
    </row>
    <row r="260" spans="1:23" ht="18.75" hidden="1" outlineLevel="2">
      <c r="A260" s="92"/>
      <c r="B260" s="215" t="s">
        <v>281</v>
      </c>
      <c r="C260" s="152" t="s">
        <v>282</v>
      </c>
      <c r="D260" s="153" t="e">
        <f>IF(('[1]Pl 2016-20 PFC'!#REF!)=0,"",'[1]Pl 2016-20 PFC'!#REF!)</f>
        <v>#REF!</v>
      </c>
      <c r="E260" s="154" t="e">
        <f>IF(('[1]Pl 2016-20 PFC'!#REF!)=0,"",'[1]Pl 2016-20 PFC'!#REF!)</f>
        <v>#REF!</v>
      </c>
      <c r="F260" s="154" t="e">
        <f>IF(('[1]Pl 2016-20 PFC'!#REF!)=0,"",'[1]Pl 2016-20 PFC'!#REF!)</f>
        <v>#REF!</v>
      </c>
      <c r="G260" s="155" t="str">
        <f>IF(('[1]Pl 2016-20 PFC'!D273)=0,"",'[1]Pl 2016-20 PFC'!D273)</f>
        <v/>
      </c>
      <c r="H260" s="155" t="str">
        <f>IF(('[1]Pl 2016-20 PFC'!E273)=0,"",'[1]Pl 2016-20 PFC'!E273)</f>
        <v/>
      </c>
      <c r="I260" s="155" t="str">
        <f>IF(('[1]Pl 2016-20 PFC'!F273)=0,"",'[1]Pl 2016-20 PFC'!F273)</f>
        <v/>
      </c>
      <c r="J260" s="154" t="e">
        <f>IF(('[1]Pl 2016-20 PFC'!#REF!)=0,"",'[1]Pl 2016-20 PFC'!#REF!)</f>
        <v>#REF!</v>
      </c>
    </row>
    <row r="261" spans="1:23" ht="18.75" hidden="1" outlineLevel="2">
      <c r="A261" s="92"/>
      <c r="B261" s="215" t="s">
        <v>283</v>
      </c>
      <c r="C261" s="152" t="s">
        <v>284</v>
      </c>
      <c r="D261" s="153" t="e">
        <f>IF(('[1]Pl 2016-20 PFC'!#REF!)=0,"",'[1]Pl 2016-20 PFC'!#REF!)</f>
        <v>#REF!</v>
      </c>
      <c r="E261" s="154" t="e">
        <f>IF(('[1]Pl 2016-20 PFC'!#REF!)=0,"",'[1]Pl 2016-20 PFC'!#REF!)</f>
        <v>#REF!</v>
      </c>
      <c r="F261" s="154" t="e">
        <f>IF(('[1]Pl 2016-20 PFC'!#REF!)=0,"",'[1]Pl 2016-20 PFC'!#REF!)</f>
        <v>#REF!</v>
      </c>
      <c r="G261" s="155">
        <f>IF(('[1]Pl 2016-20 PFC'!D274)=0,"",'[1]Pl 2016-20 PFC'!D274)</f>
        <v>518000</v>
      </c>
      <c r="H261" s="155" t="str">
        <f>IF(('[1]Pl 2016-20 PFC'!E274)=0,"",'[1]Pl 2016-20 PFC'!E274)</f>
        <v/>
      </c>
      <c r="I261" s="155">
        <f>IF(('[1]Pl 2016-20 PFC'!F274)=0,"",'[1]Pl 2016-20 PFC'!F274)</f>
        <v>518000</v>
      </c>
      <c r="J261" s="154" t="e">
        <f>IF(('[1]Pl 2016-20 PFC'!#REF!)=0,"",'[1]Pl 2016-20 PFC'!#REF!)</f>
        <v>#REF!</v>
      </c>
    </row>
    <row r="262" spans="1:23" ht="18.75" hidden="1" outlineLevel="2">
      <c r="A262" s="92"/>
      <c r="B262" s="215" t="s">
        <v>285</v>
      </c>
      <c r="C262" s="152" t="s">
        <v>286</v>
      </c>
      <c r="D262" s="153" t="e">
        <f>IF(('[1]Pl 2016-20 PFC'!#REF!)=0,"",'[1]Pl 2016-20 PFC'!#REF!)</f>
        <v>#REF!</v>
      </c>
      <c r="E262" s="154" t="e">
        <f>IF(('[1]Pl 2016-20 PFC'!#REF!)=0,"",'[1]Pl 2016-20 PFC'!#REF!)</f>
        <v>#REF!</v>
      </c>
      <c r="F262" s="154"/>
      <c r="G262" s="155"/>
      <c r="H262" s="155"/>
      <c r="I262" s="155"/>
      <c r="J262" s="154"/>
    </row>
    <row r="263" spans="1:23" ht="18.75" hidden="1" outlineLevel="2">
      <c r="A263" s="92"/>
      <c r="B263" s="215" t="s">
        <v>287</v>
      </c>
      <c r="C263" s="152" t="s">
        <v>288</v>
      </c>
      <c r="D263" s="153" t="e">
        <f>IF(('[1]Pl 2016-20 PFC'!#REF!)=0,"",'[1]Pl 2016-20 PFC'!#REF!)</f>
        <v>#REF!</v>
      </c>
      <c r="E263" s="154" t="e">
        <f>IF(('[1]Pl 2016-20 PFC'!#REF!)=0,"",'[1]Pl 2016-20 PFC'!#REF!)</f>
        <v>#REF!</v>
      </c>
      <c r="F263" s="154" t="e">
        <f>IF(('[1]Pl 2016-20 PFC'!#REF!)=0,"",'[1]Pl 2016-20 PFC'!#REF!)</f>
        <v>#REF!</v>
      </c>
      <c r="G263" s="155">
        <f>IF(('[1]Pl 2016-20 PFC'!D287)=0,"",'[1]Pl 2016-20 PFC'!D287)</f>
        <v>14990000</v>
      </c>
      <c r="H263" s="155" t="str">
        <f>IF(('[1]Pl 2016-20 PFC'!E287)=0,"",'[1]Pl 2016-20 PFC'!E287)</f>
        <v/>
      </c>
      <c r="I263" s="155">
        <f>IF(('[1]Pl 2016-20 PFC'!F287)=0,"",'[1]Pl 2016-20 PFC'!F287)</f>
        <v>14990000</v>
      </c>
      <c r="J263" s="154" t="e">
        <f>IF(('[1]Pl 2016-20 PFC'!#REF!)=0,"",'[1]Pl 2016-20 PFC'!#REF!)</f>
        <v>#REF!</v>
      </c>
    </row>
    <row r="264" spans="1:23" ht="18.75" hidden="1" outlineLevel="2">
      <c r="A264" s="92"/>
      <c r="B264" s="215" t="s">
        <v>289</v>
      </c>
      <c r="C264" s="152" t="s">
        <v>290</v>
      </c>
      <c r="D264" s="153" t="e">
        <f>IF(('[1]Pl 2016-20 PFC'!#REF!)=0,"",'[1]Pl 2016-20 PFC'!#REF!)</f>
        <v>#REF!</v>
      </c>
      <c r="E264" s="154" t="e">
        <f>IF(('[1]Pl 2016-20 PFC'!#REF!)=0,"",'[1]Pl 2016-20 PFC'!#REF!)</f>
        <v>#REF!</v>
      </c>
      <c r="F264" s="154" t="e">
        <f>IF(('[1]Pl 2016-20 PFC'!#REF!)=0,"",'[1]Pl 2016-20 PFC'!#REF!)</f>
        <v>#REF!</v>
      </c>
      <c r="G264" s="155">
        <f>IF(('[1]Pl 2016-20 PFC'!D290)=0,"",'[1]Pl 2016-20 PFC'!D290)</f>
        <v>27996000</v>
      </c>
      <c r="H264" s="155" t="str">
        <f>IF(('[1]Pl 2016-20 PFC'!E290)=0,"",'[1]Pl 2016-20 PFC'!E290)</f>
        <v/>
      </c>
      <c r="I264" s="155">
        <f>IF(('[1]Pl 2016-20 PFC'!F290)=0,"",'[1]Pl 2016-20 PFC'!F290)</f>
        <v>27996000</v>
      </c>
      <c r="J264" s="154" t="e">
        <f>IF(('[1]Pl 2016-20 PFC'!#REF!)=0,"",'[1]Pl 2016-20 PFC'!#REF!)</f>
        <v>#REF!</v>
      </c>
    </row>
    <row r="265" spans="1:23" ht="18.75" hidden="1" outlineLevel="2">
      <c r="A265" s="92"/>
      <c r="B265" s="220" t="s">
        <v>291</v>
      </c>
      <c r="C265" s="152" t="s">
        <v>292</v>
      </c>
      <c r="D265" s="153" t="e">
        <f>'[1]Pl 2016-20 PFC'!#REF!</f>
        <v>#REF!</v>
      </c>
      <c r="E265" s="154" t="e">
        <f>'[1]Pl 2016-20 PFC'!#REF!</f>
        <v>#REF!</v>
      </c>
      <c r="F265" s="154" t="e">
        <f>'[1]Pl 2016-20 PFC'!#REF!</f>
        <v>#REF!</v>
      </c>
      <c r="G265" s="155">
        <f>'[1]Pl 2016-20 PFC'!D279</f>
        <v>1989000</v>
      </c>
      <c r="H265" s="155">
        <f>'[1]Pl 2016-20 PFC'!E279</f>
        <v>0</v>
      </c>
      <c r="I265" s="155">
        <f>'[1]Pl 2016-20 PFC'!F279</f>
        <v>1989000</v>
      </c>
      <c r="J265" s="154" t="e">
        <f>'[1]Pl 2016-20 PFC'!#REF!</f>
        <v>#REF!</v>
      </c>
    </row>
    <row r="266" spans="1:23" ht="18.75" hidden="1" outlineLevel="2">
      <c r="A266" s="92"/>
      <c r="B266" s="220" t="s">
        <v>293</v>
      </c>
      <c r="C266" s="152" t="s">
        <v>294</v>
      </c>
      <c r="D266" s="153" t="e">
        <f>'[1]Pl 2016-20 PFC'!#REF!</f>
        <v>#REF!</v>
      </c>
      <c r="E266" s="154" t="e">
        <f>'[1]Pl 2016-20 PFC'!#REF!</f>
        <v>#REF!</v>
      </c>
      <c r="F266" s="154" t="e">
        <f>'[1]Pl 2016-20 PFC'!#REF!</f>
        <v>#REF!</v>
      </c>
      <c r="G266" s="155">
        <f>'[1]Pl 2016-20 PFC'!D278</f>
        <v>1000</v>
      </c>
      <c r="H266" s="155">
        <f>'[1]Pl 2016-20 PFC'!E278</f>
        <v>0</v>
      </c>
      <c r="I266" s="155">
        <f>'[1]Pl 2016-20 PFC'!F278</f>
        <v>1000</v>
      </c>
      <c r="J266" s="154" t="e">
        <f>'[1]Pl 2016-20 PFC'!#REF!</f>
        <v>#REF!</v>
      </c>
    </row>
    <row r="267" spans="1:23" ht="18.75" outlineLevel="1" collapsed="1">
      <c r="A267" s="92" t="s">
        <v>295</v>
      </c>
      <c r="B267" s="215" t="s">
        <v>296</v>
      </c>
      <c r="C267" s="152" t="s">
        <v>297</v>
      </c>
      <c r="D267" s="153" t="e">
        <f>IF(('[1]Pl 2016-20 PFC'!#REF!)=0,"0",'[1]Pl 2016-20 PFC'!#REF!)</f>
        <v>#REF!</v>
      </c>
      <c r="E267" s="154" t="e">
        <f>IF(('[1]Pl 2016-20 PFC'!#REF!)=0,"0",'[1]Pl 2016-20 PFC'!#REF!)</f>
        <v>#REF!</v>
      </c>
      <c r="F267" s="154" t="e">
        <f>IF(('[1]Pl 2016-20 PFC'!#REF!)=0,"0",'[1]Pl 2016-20 PFC'!#REF!)</f>
        <v>#REF!</v>
      </c>
      <c r="G267" s="155">
        <f>IF(('[1]Pl 2016-20 PFC'!D280)=0,"0",'[1]Pl 2016-20 PFC'!D280)</f>
        <v>18463000</v>
      </c>
      <c r="H267" s="155" t="str">
        <f>IF(('[1]Pl 2016-20 PFC'!E280)=0,"0",'[1]Pl 2016-20 PFC'!E280)</f>
        <v>0</v>
      </c>
      <c r="I267" s="155">
        <f>IF(('[1]Pl 2016-20 PFC'!F280)=0,"0",'[1]Pl 2016-20 PFC'!F280)</f>
        <v>18463000</v>
      </c>
      <c r="J267" s="154" t="e">
        <f>IF(('[1]Pl 2016-20 PFC'!#REF!)=0,"0",'[1]Pl 2016-20 PFC'!#REF!)</f>
        <v>#REF!</v>
      </c>
    </row>
    <row r="268" spans="1:23" ht="18.75" outlineLevel="1">
      <c r="A268" s="92" t="s">
        <v>298</v>
      </c>
      <c r="B268" s="148" t="s">
        <v>299</v>
      </c>
      <c r="C268" s="152" t="s">
        <v>300</v>
      </c>
      <c r="D268" s="153" t="e">
        <f>'[1]Pl 2016-20 PFC'!#REF!</f>
        <v>#REF!</v>
      </c>
      <c r="E268" s="154" t="e">
        <f>'[1]Pl 2016-20 PFC'!#REF!</f>
        <v>#REF!</v>
      </c>
      <c r="F268" s="154" t="e">
        <f>'[1]Pl 2016-20 PFC'!#REF!</f>
        <v>#REF!</v>
      </c>
      <c r="G268" s="155">
        <f>'[1]Pl 2016-20 PFC'!D263</f>
        <v>15228000</v>
      </c>
      <c r="H268" s="155">
        <f>'[1]Pl 2016-20 PFC'!E263</f>
        <v>0</v>
      </c>
      <c r="I268" s="155">
        <f>'[1]Pl 2016-20 PFC'!F263</f>
        <v>15228000</v>
      </c>
      <c r="J268" s="154" t="e">
        <f>'[1]Pl 2016-20 PFC'!#REF!</f>
        <v>#REF!</v>
      </c>
    </row>
    <row r="269" spans="1:23" s="218" customFormat="1" ht="37.5" outlineLevel="1">
      <c r="A269" s="92" t="s">
        <v>301</v>
      </c>
      <c r="B269" s="221" t="s">
        <v>302</v>
      </c>
      <c r="C269" s="222" t="s">
        <v>303</v>
      </c>
      <c r="D269" s="183" t="e">
        <f>IF(('[1]Pl 2016-20 PFC'!#REF!)=0,"0",'[1]Pl 2016-20 PFC'!#REF!)</f>
        <v>#REF!</v>
      </c>
      <c r="E269" s="184" t="e">
        <f>IF(('[1]Pl 2016-20 PFC'!#REF!)=0,"0",'[1]Pl 2016-20 PFC'!#REF!)</f>
        <v>#REF!</v>
      </c>
      <c r="F269" s="184" t="e">
        <f>IF(('[1]Pl 2016-20 PFC'!#REF!)=0,"0",'[1]Pl 2016-20 PFC'!#REF!)</f>
        <v>#REF!</v>
      </c>
      <c r="G269" s="185">
        <f>IF(('[1]Pl 2016-20 PFC'!D281)=0,"0",'[1]Pl 2016-20 PFC'!D281)</f>
        <v>174000000</v>
      </c>
      <c r="H269" s="186" t="str">
        <f>IF(('[1]Pl 2016-20 PFC'!E281)=0,"0",'[1]Pl 2016-20 PFC'!E281)</f>
        <v>0</v>
      </c>
      <c r="I269" s="186">
        <f>IF(('[1]Pl 2016-20 PFC'!F281)=0,"0",'[1]Pl 2016-20 PFC'!F281)</f>
        <v>174000000</v>
      </c>
      <c r="J269" s="184" t="e">
        <f>IF(('[1]Pl 2016-20 PFC'!#REF!)=0,"0",'[1]Pl 2016-20 PFC'!#REF!)</f>
        <v>#REF!</v>
      </c>
      <c r="K269" s="216"/>
      <c r="L269" s="216"/>
      <c r="M269" s="216"/>
      <c r="N269" s="216"/>
      <c r="O269" s="216"/>
      <c r="P269" s="216"/>
      <c r="Q269" s="216"/>
      <c r="R269" s="216"/>
      <c r="S269" s="216"/>
      <c r="T269" s="216"/>
      <c r="U269" s="216"/>
      <c r="V269" s="217"/>
      <c r="W269" s="217"/>
    </row>
    <row r="270" spans="1:23" ht="18.75" outlineLevel="1">
      <c r="A270" s="92">
        <v>5</v>
      </c>
      <c r="B270" s="148" t="s">
        <v>304</v>
      </c>
      <c r="C270" s="152" t="s">
        <v>77</v>
      </c>
      <c r="D270" s="153" t="e">
        <f t="shared" ref="D270:J270" si="60">SUM(D271,D277)</f>
        <v>#REF!</v>
      </c>
      <c r="E270" s="154" t="e">
        <f t="shared" si="60"/>
        <v>#REF!</v>
      </c>
      <c r="F270" s="154" t="e">
        <f t="shared" si="60"/>
        <v>#REF!</v>
      </c>
      <c r="G270" s="155">
        <f t="shared" si="60"/>
        <v>137644000</v>
      </c>
      <c r="H270" s="155">
        <f t="shared" si="60"/>
        <v>0</v>
      </c>
      <c r="I270" s="155">
        <f t="shared" si="60"/>
        <v>137644000</v>
      </c>
      <c r="J270" s="154" t="e">
        <f t="shared" si="60"/>
        <v>#REF!</v>
      </c>
    </row>
    <row r="271" spans="1:23" ht="18.75" hidden="1" outlineLevel="2">
      <c r="A271" s="92" t="s">
        <v>28</v>
      </c>
      <c r="B271" s="148" t="s">
        <v>305</v>
      </c>
      <c r="C271" s="152" t="s">
        <v>306</v>
      </c>
      <c r="D271" s="153" t="e">
        <f t="shared" ref="D271:J271" si="61">SUM(D272:D272)</f>
        <v>#REF!</v>
      </c>
      <c r="E271" s="154" t="e">
        <f t="shared" si="61"/>
        <v>#REF!</v>
      </c>
      <c r="F271" s="154" t="e">
        <f t="shared" si="61"/>
        <v>#REF!</v>
      </c>
      <c r="G271" s="155">
        <f t="shared" si="61"/>
        <v>44294000</v>
      </c>
      <c r="H271" s="155">
        <f t="shared" si="61"/>
        <v>0</v>
      </c>
      <c r="I271" s="155">
        <f t="shared" si="61"/>
        <v>44294000</v>
      </c>
      <c r="J271" s="154" t="e">
        <f t="shared" si="61"/>
        <v>#REF!</v>
      </c>
    </row>
    <row r="272" spans="1:23" ht="18.75" hidden="1" outlineLevel="2">
      <c r="A272" s="92" t="s">
        <v>87</v>
      </c>
      <c r="B272" s="148" t="s">
        <v>223</v>
      </c>
      <c r="C272" s="152" t="s">
        <v>307</v>
      </c>
      <c r="D272" s="153" t="e">
        <f>SUM(D273,D276)</f>
        <v>#REF!</v>
      </c>
      <c r="E272" s="154" t="e">
        <f>SUM(E273,E276)</f>
        <v>#REF!</v>
      </c>
      <c r="F272" s="154" t="e">
        <f>SUM(F273,F276)</f>
        <v>#REF!</v>
      </c>
      <c r="G272" s="155">
        <f>SUM(G273:G274,G276)</f>
        <v>44294000</v>
      </c>
      <c r="H272" s="155">
        <f>SUM(H273:H274,H276)</f>
        <v>0</v>
      </c>
      <c r="I272" s="155">
        <f>SUM(I273:I274,I276)</f>
        <v>44294000</v>
      </c>
      <c r="J272" s="154" t="e">
        <f>SUM(J273,J276)</f>
        <v>#REF!</v>
      </c>
    </row>
    <row r="273" spans="1:23" ht="18.75" hidden="1" outlineLevel="2">
      <c r="A273" s="92"/>
      <c r="B273" s="148" t="s">
        <v>308</v>
      </c>
      <c r="C273" s="152">
        <v>6110</v>
      </c>
      <c r="D273" s="153" t="e">
        <f>IF(('[1]Pl 2016-20 PFC'!#REF!)=0,"",'[1]Pl 2016-20 PFC'!#REF!)</f>
        <v>#REF!</v>
      </c>
      <c r="E273" s="154" t="e">
        <f>IF(('[1]Pl 2016-20 PFC'!#REF!)=0,"",'[1]Pl 2016-20 PFC'!#REF!)</f>
        <v>#REF!</v>
      </c>
      <c r="F273" s="154" t="e">
        <f>IF(('[1]Pl 2016-20 PFC'!#REF!)=0,"",'[1]Pl 2016-20 PFC'!#REF!)</f>
        <v>#REF!</v>
      </c>
      <c r="G273" s="155">
        <f>IF(('[1]Pl 2016-20 PFC'!D287)=0,"",'[1]Pl 2016-20 PFC'!D287)</f>
        <v>14990000</v>
      </c>
      <c r="H273" s="155" t="str">
        <f>IF(('[1]Pl 2016-20 PFC'!E287)=0,"",'[1]Pl 2016-20 PFC'!E287)</f>
        <v/>
      </c>
      <c r="I273" s="155">
        <f>IF(('[1]Pl 2016-20 PFC'!F287)=0,"",'[1]Pl 2016-20 PFC'!F287)</f>
        <v>14990000</v>
      </c>
      <c r="J273" s="154" t="e">
        <f>IF(('[1]Pl 2016-20 PFC'!#REF!)=0,"",'[1]Pl 2016-20 PFC'!#REF!)</f>
        <v>#REF!</v>
      </c>
    </row>
    <row r="274" spans="1:23" ht="18.75" hidden="1" outlineLevel="2">
      <c r="A274" s="92"/>
      <c r="B274" s="148" t="e">
        <f>- Wydatki inwestycyjna (ue)</f>
        <v>#NAME?</v>
      </c>
      <c r="C274" s="152"/>
      <c r="D274" s="153"/>
      <c r="E274" s="154"/>
      <c r="F274" s="154"/>
      <c r="G274" s="155">
        <f>IF(('[1]Pl 2016-20 PFC'!D288)=0,"",'[1]Pl 2016-20 PFC'!D288)</f>
        <v>1308000</v>
      </c>
      <c r="H274" s="155" t="str">
        <f>IF(('[1]Pl 2016-20 PFC'!E288)=0,"",'[1]Pl 2016-20 PFC'!E288)</f>
        <v/>
      </c>
      <c r="I274" s="155">
        <f>IF(('[1]Pl 2016-20 PFC'!F288)=0,"",'[1]Pl 2016-20 PFC'!F288)</f>
        <v>1308000</v>
      </c>
      <c r="J274" s="154"/>
    </row>
    <row r="275" spans="1:23" ht="18.75" hidden="1" outlineLevel="2">
      <c r="A275" s="92"/>
      <c r="B275" s="148" t="s">
        <v>309</v>
      </c>
      <c r="C275" s="152" t="s">
        <v>77</v>
      </c>
      <c r="D275" s="153" t="e">
        <f t="shared" ref="D275:J275" si="62">SUM(D276:D276)</f>
        <v>#REF!</v>
      </c>
      <c r="E275" s="154" t="e">
        <f t="shared" si="62"/>
        <v>#REF!</v>
      </c>
      <c r="F275" s="154" t="e">
        <f t="shared" si="62"/>
        <v>#REF!</v>
      </c>
      <c r="G275" s="155">
        <f t="shared" si="62"/>
        <v>27996000</v>
      </c>
      <c r="H275" s="179">
        <f t="shared" si="62"/>
        <v>0</v>
      </c>
      <c r="I275" s="179">
        <f t="shared" si="62"/>
        <v>27996000</v>
      </c>
      <c r="J275" s="154" t="e">
        <f t="shared" si="62"/>
        <v>#REF!</v>
      </c>
    </row>
    <row r="276" spans="1:23" ht="18.75" hidden="1" outlineLevel="2">
      <c r="A276" s="92"/>
      <c r="B276" s="148" t="s">
        <v>245</v>
      </c>
      <c r="C276" s="152" t="s">
        <v>310</v>
      </c>
      <c r="D276" s="153" t="e">
        <f>IF(('[1]Pl 2016-20 PFC'!#REF!)=0,"",'[1]Pl 2016-20 PFC'!#REF!)</f>
        <v>#REF!</v>
      </c>
      <c r="E276" s="154" t="e">
        <f>'[1]Pl 2016-20 PFC'!#REF!</f>
        <v>#REF!</v>
      </c>
      <c r="F276" s="154" t="e">
        <f>'[1]Pl 2016-20 PFC'!#REF!</f>
        <v>#REF!</v>
      </c>
      <c r="G276" s="155">
        <f>'[1]Pl 2016-20 PFC'!D289</f>
        <v>27996000</v>
      </c>
      <c r="H276" s="179">
        <f>'[1]Pl 2016-20 PFC'!E289</f>
        <v>0</v>
      </c>
      <c r="I276" s="179">
        <f>'[1]Pl 2016-20 PFC'!F289</f>
        <v>27996000</v>
      </c>
      <c r="J276" s="154" t="e">
        <f>'[1]Pl 2016-20 PFC'!#REF!</f>
        <v>#REF!</v>
      </c>
    </row>
    <row r="277" spans="1:23" s="91" customFormat="1" ht="18.75" outlineLevel="1" collapsed="1">
      <c r="A277" s="92" t="s">
        <v>28</v>
      </c>
      <c r="B277" s="148" t="s">
        <v>311</v>
      </c>
      <c r="C277" s="152" t="s">
        <v>312</v>
      </c>
      <c r="D277" s="153" t="e">
        <f t="shared" ref="D277:J277" si="63">SUM(D278,D295)</f>
        <v>#REF!</v>
      </c>
      <c r="E277" s="154" t="e">
        <f t="shared" si="63"/>
        <v>#REF!</v>
      </c>
      <c r="F277" s="154" t="e">
        <f t="shared" si="63"/>
        <v>#REF!</v>
      </c>
      <c r="G277" s="155">
        <f t="shared" si="63"/>
        <v>93350000</v>
      </c>
      <c r="H277" s="179">
        <f t="shared" si="63"/>
        <v>0</v>
      </c>
      <c r="I277" s="179">
        <f t="shared" si="63"/>
        <v>93350000</v>
      </c>
      <c r="J277" s="154" t="e">
        <f t="shared" si="63"/>
        <v>#REF!</v>
      </c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90"/>
      <c r="W277" s="90"/>
    </row>
    <row r="278" spans="1:23" s="91" customFormat="1" ht="18.75" hidden="1" outlineLevel="2">
      <c r="A278" s="92" t="s">
        <v>87</v>
      </c>
      <c r="B278" s="148" t="s">
        <v>313</v>
      </c>
      <c r="C278" s="152" t="s">
        <v>314</v>
      </c>
      <c r="D278" s="153" t="e">
        <f t="shared" ref="D278:J278" si="64">SUM(D279:D279)</f>
        <v>#REF!</v>
      </c>
      <c r="E278" s="154" t="e">
        <f t="shared" si="64"/>
        <v>#REF!</v>
      </c>
      <c r="F278" s="154" t="e">
        <f t="shared" si="64"/>
        <v>#REF!</v>
      </c>
      <c r="G278" s="155">
        <f t="shared" si="64"/>
        <v>86050000</v>
      </c>
      <c r="H278" s="179">
        <f t="shared" si="64"/>
        <v>0</v>
      </c>
      <c r="I278" s="179">
        <f t="shared" si="64"/>
        <v>86050000</v>
      </c>
      <c r="J278" s="154" t="e">
        <f t="shared" si="64"/>
        <v>#REF!</v>
      </c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90"/>
      <c r="W278" s="90"/>
    </row>
    <row r="279" spans="1:23" s="91" customFormat="1" ht="18.75" hidden="1" outlineLevel="2">
      <c r="A279" s="92"/>
      <c r="B279" s="148" t="s">
        <v>245</v>
      </c>
      <c r="C279" s="152" t="s">
        <v>314</v>
      </c>
      <c r="D279" s="153" t="e">
        <f t="shared" ref="D279:J279" si="65">SUM(D280,D281:D283)</f>
        <v>#REF!</v>
      </c>
      <c r="E279" s="154" t="e">
        <f t="shared" si="65"/>
        <v>#REF!</v>
      </c>
      <c r="F279" s="154" t="e">
        <f t="shared" si="65"/>
        <v>#REF!</v>
      </c>
      <c r="G279" s="155">
        <f t="shared" si="65"/>
        <v>86050000</v>
      </c>
      <c r="H279" s="179">
        <f t="shared" si="65"/>
        <v>0</v>
      </c>
      <c r="I279" s="179">
        <f t="shared" si="65"/>
        <v>86050000</v>
      </c>
      <c r="J279" s="154" t="e">
        <f t="shared" si="65"/>
        <v>#REF!</v>
      </c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90"/>
      <c r="W279" s="90"/>
    </row>
    <row r="280" spans="1:23" s="91" customFormat="1" ht="18.75" hidden="1" outlineLevel="2">
      <c r="A280" s="92"/>
      <c r="B280" s="148" t="s">
        <v>315</v>
      </c>
      <c r="C280" s="152" t="s">
        <v>314</v>
      </c>
      <c r="D280" s="153" t="e">
        <f>IF(('[1]Pl 2016-20 PFC'!#REF!)=0,"0",'[1]Pl 2016-20 PFC'!#REF!)</f>
        <v>#REF!</v>
      </c>
      <c r="E280" s="154" t="e">
        <f>IF(('[1]Pl 2016-20 PFC'!#REF!)=0,"0",'[1]Pl 2016-20 PFC'!#REF!)</f>
        <v>#REF!</v>
      </c>
      <c r="F280" s="154" t="e">
        <f>IF(('[1]Pl 2016-20 PFC'!#REF!)=0,"0",'[1]Pl 2016-20 PFC'!#REF!)</f>
        <v>#REF!</v>
      </c>
      <c r="G280" s="155">
        <f>IF(('[1]Pl 2016-20 PFC'!D295)=0,"0",'[1]Pl 2016-20 PFC'!D295)</f>
        <v>45500000</v>
      </c>
      <c r="H280" s="179" t="str">
        <f>IF(('[1]Pl 2016-20 PFC'!E295)=0,"0",'[1]Pl 2016-20 PFC'!E295)</f>
        <v>0</v>
      </c>
      <c r="I280" s="179">
        <f>IF(('[1]Pl 2016-20 PFC'!F295)=0,"0",'[1]Pl 2016-20 PFC'!F295)</f>
        <v>45500000</v>
      </c>
      <c r="J280" s="154" t="e">
        <f>IF(('[1]Pl 2016-20 PFC'!#REF!)=0,"0",'[1]Pl 2016-20 PFC'!#REF!)</f>
        <v>#REF!</v>
      </c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90"/>
      <c r="W280" s="90"/>
    </row>
    <row r="281" spans="1:23" s="91" customFormat="1" ht="18.75" hidden="1" outlineLevel="2">
      <c r="A281" s="92"/>
      <c r="B281" s="148" t="s">
        <v>316</v>
      </c>
      <c r="C281" s="152" t="s">
        <v>314</v>
      </c>
      <c r="D281" s="153" t="e">
        <f>IF(('[1]Pl 2016-20 PFC'!#REF!)=0,"",'[1]Pl 2016-20 PFC'!#REF!)</f>
        <v>#REF!</v>
      </c>
      <c r="E281" s="154" t="e">
        <f>IF(('[1]Pl 2016-20 PFC'!#REF!)=0,"",'[1]Pl 2016-20 PFC'!#REF!)</f>
        <v>#REF!</v>
      </c>
      <c r="F281" s="154" t="e">
        <f>IF(('[1]Pl 2016-20 PFC'!#REF!)=0,"",'[1]Pl 2016-20 PFC'!#REF!)</f>
        <v>#REF!</v>
      </c>
      <c r="G281" s="155">
        <f>IF(('[1]Pl 2016-20 PFC'!D297)=0,"",'[1]Pl 2016-20 PFC'!D297)</f>
        <v>100000</v>
      </c>
      <c r="H281" s="179" t="str">
        <f>IF(('[1]Pl 2016-20 PFC'!E297)=0,"",'[1]Pl 2016-20 PFC'!E297)</f>
        <v/>
      </c>
      <c r="I281" s="179">
        <f>IF(('[1]Pl 2016-20 PFC'!F297)=0,"",'[1]Pl 2016-20 PFC'!F297)</f>
        <v>100000</v>
      </c>
      <c r="J281" s="154" t="e">
        <f>IF(('[1]Pl 2016-20 PFC'!#REF!)=0,"",'[1]Pl 2016-20 PFC'!#REF!)</f>
        <v>#REF!</v>
      </c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90"/>
      <c r="W281" s="90"/>
    </row>
    <row r="282" spans="1:23" s="91" customFormat="1" ht="18.75" hidden="1" outlineLevel="2">
      <c r="A282" s="92"/>
      <c r="B282" s="148" t="s">
        <v>186</v>
      </c>
      <c r="C282" s="152" t="s">
        <v>314</v>
      </c>
      <c r="D282" s="153" t="e">
        <f>'[1]Pl 2016-20 PFC'!#REF!</f>
        <v>#REF!</v>
      </c>
      <c r="E282" s="154" t="e">
        <f>'[1]Pl 2016-20 PFC'!#REF!</f>
        <v>#REF!</v>
      </c>
      <c r="F282" s="154" t="e">
        <f>'[1]Pl 2016-20 PFC'!#REF!</f>
        <v>#REF!</v>
      </c>
      <c r="G282" s="155">
        <f>'[1]Pl 2016-20 PFC'!D296</f>
        <v>450000</v>
      </c>
      <c r="H282" s="179">
        <f>'[1]Pl 2016-20 PFC'!E296</f>
        <v>0</v>
      </c>
      <c r="I282" s="179">
        <f>'[1]Pl 2016-20 PFC'!F296</f>
        <v>450000</v>
      </c>
      <c r="J282" s="154" t="e">
        <f>'[1]Pl 2016-20 PFC'!#REF!</f>
        <v>#REF!</v>
      </c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90"/>
      <c r="W282" s="90"/>
    </row>
    <row r="283" spans="1:23" s="91" customFormat="1" ht="18.75" hidden="1" outlineLevel="2">
      <c r="A283" s="92"/>
      <c r="B283" s="148" t="s">
        <v>317</v>
      </c>
      <c r="C283" s="152" t="s">
        <v>314</v>
      </c>
      <c r="D283" s="153" t="e">
        <f t="shared" ref="D283:J283" si="66">SUM(D284:D293)</f>
        <v>#REF!</v>
      </c>
      <c r="E283" s="154" t="e">
        <f t="shared" si="66"/>
        <v>#REF!</v>
      </c>
      <c r="F283" s="154" t="e">
        <f t="shared" si="66"/>
        <v>#REF!</v>
      </c>
      <c r="G283" s="155">
        <f t="shared" si="66"/>
        <v>40000000</v>
      </c>
      <c r="H283" s="179">
        <f t="shared" si="66"/>
        <v>0</v>
      </c>
      <c r="I283" s="179">
        <f t="shared" si="66"/>
        <v>40000000</v>
      </c>
      <c r="J283" s="154" t="e">
        <f t="shared" si="66"/>
        <v>#REF!</v>
      </c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90"/>
      <c r="W283" s="90"/>
    </row>
    <row r="284" spans="1:23" s="91" customFormat="1" ht="18.75" hidden="1" outlineLevel="2">
      <c r="A284" s="92"/>
      <c r="B284" s="148" t="s">
        <v>159</v>
      </c>
      <c r="C284" s="152" t="s">
        <v>314</v>
      </c>
      <c r="D284" s="153" t="e">
        <f>'[1]Pl 2016-20 PFC'!#REF!</f>
        <v>#REF!</v>
      </c>
      <c r="E284" s="154" t="e">
        <f>'[1]Pl 2016-20 PFC'!#REF!</f>
        <v>#REF!</v>
      </c>
      <c r="F284" s="154" t="e">
        <f>'[1]Pl 2016-20 PFC'!#REF!</f>
        <v>#REF!</v>
      </c>
      <c r="G284" s="155">
        <f>'[1]Pl 2016-20 PFC'!D299</f>
        <v>0</v>
      </c>
      <c r="H284" s="179">
        <f>'[1]Pl 2016-20 PFC'!E299</f>
        <v>0</v>
      </c>
      <c r="I284" s="179">
        <f>'[1]Pl 2016-20 PFC'!F299</f>
        <v>0</v>
      </c>
      <c r="J284" s="154" t="e">
        <f>'[1]Pl 2016-20 PFC'!#REF!</f>
        <v>#REF!</v>
      </c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90"/>
      <c r="W284" s="90"/>
    </row>
    <row r="285" spans="1:23" s="91" customFormat="1" ht="18.75" hidden="1" outlineLevel="2">
      <c r="A285" s="92"/>
      <c r="B285" s="148" t="s">
        <v>154</v>
      </c>
      <c r="C285" s="152" t="s">
        <v>314</v>
      </c>
      <c r="D285" s="153" t="e">
        <f>'[1]Pl 2016-20 PFC'!#REF!</f>
        <v>#REF!</v>
      </c>
      <c r="E285" s="154" t="e">
        <f>'[1]Pl 2016-20 PFC'!#REF!</f>
        <v>#REF!</v>
      </c>
      <c r="F285" s="154" t="e">
        <f>'[1]Pl 2016-20 PFC'!#REF!</f>
        <v>#REF!</v>
      </c>
      <c r="G285" s="155">
        <f>'[1]Pl 2016-20 PFC'!D300</f>
        <v>0</v>
      </c>
      <c r="H285" s="179">
        <f>'[1]Pl 2016-20 PFC'!E300</f>
        <v>0</v>
      </c>
      <c r="I285" s="179">
        <f>'[1]Pl 2016-20 PFC'!F300</f>
        <v>0</v>
      </c>
      <c r="J285" s="154" t="e">
        <f>'[1]Pl 2016-20 PFC'!#REF!</f>
        <v>#REF!</v>
      </c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90"/>
      <c r="W285" s="90"/>
    </row>
    <row r="286" spans="1:23" s="91" customFormat="1" ht="18.75" hidden="1" outlineLevel="2">
      <c r="A286" s="92"/>
      <c r="B286" s="148" t="s">
        <v>156</v>
      </c>
      <c r="C286" s="152" t="s">
        <v>314</v>
      </c>
      <c r="D286" s="153" t="e">
        <f>'[1]Pl 2016-20 PFC'!#REF!</f>
        <v>#REF!</v>
      </c>
      <c r="E286" s="154" t="e">
        <f>'[1]Pl 2016-20 PFC'!#REF!</f>
        <v>#REF!</v>
      </c>
      <c r="F286" s="154" t="e">
        <f>'[1]Pl 2016-20 PFC'!#REF!</f>
        <v>#REF!</v>
      </c>
      <c r="G286" s="155">
        <f>'[1]Pl 2016-20 PFC'!D301</f>
        <v>0</v>
      </c>
      <c r="H286" s="179">
        <f>'[1]Pl 2016-20 PFC'!E301</f>
        <v>0</v>
      </c>
      <c r="I286" s="179">
        <f>'[1]Pl 2016-20 PFC'!F301</f>
        <v>0</v>
      </c>
      <c r="J286" s="154" t="e">
        <f>'[1]Pl 2016-20 PFC'!#REF!</f>
        <v>#REF!</v>
      </c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90"/>
      <c r="W286" s="90"/>
    </row>
    <row r="287" spans="1:23" s="91" customFormat="1" ht="18.75" hidden="1" outlineLevel="2">
      <c r="A287" s="92"/>
      <c r="B287" s="148" t="s">
        <v>161</v>
      </c>
      <c r="C287" s="152" t="s">
        <v>314</v>
      </c>
      <c r="D287" s="153" t="e">
        <f>'[1]Pl 2016-20 PFC'!#REF!</f>
        <v>#REF!</v>
      </c>
      <c r="E287" s="154" t="e">
        <f>'[1]Pl 2016-20 PFC'!#REF!</f>
        <v>#REF!</v>
      </c>
      <c r="F287" s="154" t="e">
        <f>'[1]Pl 2016-20 PFC'!#REF!</f>
        <v>#REF!</v>
      </c>
      <c r="G287" s="155">
        <f>'[1]Pl 2016-20 PFC'!D302</f>
        <v>0</v>
      </c>
      <c r="H287" s="179">
        <f>'[1]Pl 2016-20 PFC'!E302</f>
        <v>0</v>
      </c>
      <c r="I287" s="179">
        <f>'[1]Pl 2016-20 PFC'!F302</f>
        <v>0</v>
      </c>
      <c r="J287" s="154" t="e">
        <f>'[1]Pl 2016-20 PFC'!#REF!</f>
        <v>#REF!</v>
      </c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90"/>
      <c r="W287" s="90"/>
    </row>
    <row r="288" spans="1:23" s="91" customFormat="1" ht="18.75" hidden="1" outlineLevel="2">
      <c r="A288" s="92"/>
      <c r="B288" s="148" t="s">
        <v>162</v>
      </c>
      <c r="C288" s="152" t="s">
        <v>314</v>
      </c>
      <c r="D288" s="153" t="e">
        <f>'[1]Pl 2016-20 PFC'!#REF!</f>
        <v>#REF!</v>
      </c>
      <c r="E288" s="154" t="e">
        <f>'[1]Pl 2016-20 PFC'!#REF!</f>
        <v>#REF!</v>
      </c>
      <c r="F288" s="154" t="e">
        <f>'[1]Pl 2016-20 PFC'!#REF!</f>
        <v>#REF!</v>
      </c>
      <c r="G288" s="155">
        <f>'[1]Pl 2016-20 PFC'!D303</f>
        <v>0</v>
      </c>
      <c r="H288" s="179">
        <f>'[1]Pl 2016-20 PFC'!E303</f>
        <v>0</v>
      </c>
      <c r="I288" s="179">
        <f>'[1]Pl 2016-20 PFC'!F303</f>
        <v>0</v>
      </c>
      <c r="J288" s="154" t="e">
        <f>'[1]Pl 2016-20 PFC'!#REF!</f>
        <v>#REF!</v>
      </c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90"/>
      <c r="W288" s="90"/>
    </row>
    <row r="289" spans="1:23" s="91" customFormat="1" ht="18.75" hidden="1" outlineLevel="2">
      <c r="A289" s="92"/>
      <c r="B289" s="148" t="s">
        <v>167</v>
      </c>
      <c r="C289" s="152" t="s">
        <v>314</v>
      </c>
      <c r="D289" s="153" t="e">
        <f>'[1]Pl 2016-20 PFC'!#REF!</f>
        <v>#REF!</v>
      </c>
      <c r="E289" s="154" t="e">
        <f>'[1]Pl 2016-20 PFC'!#REF!</f>
        <v>#REF!</v>
      </c>
      <c r="F289" s="154" t="e">
        <f>'[1]Pl 2016-20 PFC'!#REF!</f>
        <v>#REF!</v>
      </c>
      <c r="G289" s="155">
        <f>'[1]Pl 2016-20 PFC'!D304</f>
        <v>0</v>
      </c>
      <c r="H289" s="179">
        <f>'[1]Pl 2016-20 PFC'!E304</f>
        <v>0</v>
      </c>
      <c r="I289" s="179">
        <f>'[1]Pl 2016-20 PFC'!F304</f>
        <v>0</v>
      </c>
      <c r="J289" s="154" t="e">
        <f>'[1]Pl 2016-20 PFC'!#REF!</f>
        <v>#REF!</v>
      </c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90"/>
      <c r="W289" s="90"/>
    </row>
    <row r="290" spans="1:23" s="91" customFormat="1" ht="18.75" hidden="1" outlineLevel="2">
      <c r="A290" s="92"/>
      <c r="B290" s="148" t="s">
        <v>168</v>
      </c>
      <c r="C290" s="152" t="s">
        <v>314</v>
      </c>
      <c r="D290" s="153" t="e">
        <f>'[1]Pl 2016-20 PFC'!#REF!</f>
        <v>#REF!</v>
      </c>
      <c r="E290" s="154" t="e">
        <f>'[1]Pl 2016-20 PFC'!#REF!</f>
        <v>#REF!</v>
      </c>
      <c r="F290" s="154" t="e">
        <f>'[1]Pl 2016-20 PFC'!#REF!</f>
        <v>#REF!</v>
      </c>
      <c r="G290" s="155">
        <f>'[1]Pl 2016-20 PFC'!D305</f>
        <v>0</v>
      </c>
      <c r="H290" s="179">
        <f>'[1]Pl 2016-20 PFC'!E305</f>
        <v>0</v>
      </c>
      <c r="I290" s="179">
        <f>'[1]Pl 2016-20 PFC'!F305</f>
        <v>0</v>
      </c>
      <c r="J290" s="154" t="e">
        <f>'[1]Pl 2016-20 PFC'!#REF!</f>
        <v>#REF!</v>
      </c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90"/>
      <c r="W290" s="90"/>
    </row>
    <row r="291" spans="1:23" s="91" customFormat="1" ht="18.75" hidden="1" outlineLevel="2">
      <c r="A291" s="92"/>
      <c r="B291" s="148" t="s">
        <v>318</v>
      </c>
      <c r="C291" s="152" t="s">
        <v>314</v>
      </c>
      <c r="D291" s="153" t="e">
        <f>'[1]Pl 2016-20 PFC'!#REF!</f>
        <v>#REF!</v>
      </c>
      <c r="E291" s="154" t="e">
        <f>'[1]Pl 2016-20 PFC'!#REF!</f>
        <v>#REF!</v>
      </c>
      <c r="F291" s="154" t="e">
        <f>'[1]Pl 2016-20 PFC'!#REF!</f>
        <v>#REF!</v>
      </c>
      <c r="G291" s="155">
        <f>'[1]Pl 2016-20 PFC'!D306</f>
        <v>0</v>
      </c>
      <c r="H291" s="179">
        <f>'[1]Pl 2016-20 PFC'!E306</f>
        <v>0</v>
      </c>
      <c r="I291" s="179">
        <f>'[1]Pl 2016-20 PFC'!F306</f>
        <v>0</v>
      </c>
      <c r="J291" s="154" t="e">
        <f>'[1]Pl 2016-20 PFC'!#REF!</f>
        <v>#REF!</v>
      </c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90"/>
      <c r="W291" s="90"/>
    </row>
    <row r="292" spans="1:23" s="91" customFormat="1" ht="18.75" hidden="1" outlineLevel="2">
      <c r="A292" s="92"/>
      <c r="B292" s="148" t="s">
        <v>170</v>
      </c>
      <c r="C292" s="152"/>
      <c r="D292" s="153" t="e">
        <f>'[1]Pl 2016-20 PFC'!#REF!</f>
        <v>#REF!</v>
      </c>
      <c r="E292" s="154" t="e">
        <f>'[1]Pl 2016-20 PFC'!#REF!</f>
        <v>#REF!</v>
      </c>
      <c r="F292" s="154" t="e">
        <f>'[1]Pl 2016-20 PFC'!#REF!</f>
        <v>#REF!</v>
      </c>
      <c r="G292" s="155">
        <f>'[1]Pl 2016-20 PFC'!D307</f>
        <v>40000000</v>
      </c>
      <c r="H292" s="179">
        <f>'[1]Pl 2016-20 PFC'!E307</f>
        <v>0</v>
      </c>
      <c r="I292" s="179">
        <f>'[1]Pl 2016-20 PFC'!F307</f>
        <v>40000000</v>
      </c>
      <c r="J292" s="154" t="e">
        <f>'[1]Pl 2016-20 PFC'!#REF!</f>
        <v>#REF!</v>
      </c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90"/>
      <c r="W292" s="90"/>
    </row>
    <row r="293" spans="1:23" s="91" customFormat="1" ht="18.75" hidden="1" outlineLevel="2">
      <c r="A293" s="92"/>
      <c r="B293" s="148" t="s">
        <v>192</v>
      </c>
      <c r="C293" s="152" t="s">
        <v>314</v>
      </c>
      <c r="D293" s="153" t="e">
        <f>'[1]Pl 2016-20 PFC'!#REF!</f>
        <v>#REF!</v>
      </c>
      <c r="E293" s="154" t="e">
        <f>'[1]Pl 2016-20 PFC'!#REF!</f>
        <v>#REF!</v>
      </c>
      <c r="F293" s="154" t="e">
        <f>'[1]Pl 2016-20 PFC'!#REF!</f>
        <v>#REF!</v>
      </c>
      <c r="G293" s="155">
        <f>'[1]Pl 2016-20 PFC'!D308</f>
        <v>0</v>
      </c>
      <c r="H293" s="179">
        <f>'[1]Pl 2016-20 PFC'!E308</f>
        <v>0</v>
      </c>
      <c r="I293" s="179">
        <f>'[1]Pl 2016-20 PFC'!F308</f>
        <v>0</v>
      </c>
      <c r="J293" s="154" t="e">
        <f>'[1]Pl 2016-20 PFC'!#REF!</f>
        <v>#REF!</v>
      </c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90"/>
      <c r="W293" s="90"/>
    </row>
    <row r="294" spans="1:23" s="91" customFormat="1" ht="18.75" hidden="1" outlineLevel="2">
      <c r="A294" s="92"/>
      <c r="B294" s="148"/>
      <c r="C294" s="152"/>
      <c r="D294" s="153"/>
      <c r="E294" s="154"/>
      <c r="F294" s="154"/>
      <c r="G294" s="155"/>
      <c r="H294" s="179"/>
      <c r="I294" s="179"/>
      <c r="J294" s="154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90"/>
      <c r="W294" s="90"/>
    </row>
    <row r="295" spans="1:23" s="91" customFormat="1" ht="18.75" hidden="1" outlineLevel="2">
      <c r="A295" s="92" t="s">
        <v>319</v>
      </c>
      <c r="B295" s="148" t="s">
        <v>320</v>
      </c>
      <c r="C295" s="152" t="s">
        <v>321</v>
      </c>
      <c r="D295" s="153" t="e">
        <f t="shared" ref="D295:J295" si="67">SUM(D296:D296)</f>
        <v>#REF!</v>
      </c>
      <c r="E295" s="154" t="e">
        <f t="shared" si="67"/>
        <v>#REF!</v>
      </c>
      <c r="F295" s="154" t="e">
        <f t="shared" si="67"/>
        <v>#REF!</v>
      </c>
      <c r="G295" s="155">
        <f t="shared" si="67"/>
        <v>7300000</v>
      </c>
      <c r="H295" s="179">
        <f t="shared" si="67"/>
        <v>0</v>
      </c>
      <c r="I295" s="179">
        <f t="shared" si="67"/>
        <v>7300000</v>
      </c>
      <c r="J295" s="154" t="e">
        <f t="shared" si="67"/>
        <v>#REF!</v>
      </c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90"/>
      <c r="W295" s="90"/>
    </row>
    <row r="296" spans="1:23" s="91" customFormat="1" ht="18.75" hidden="1" outlineLevel="2">
      <c r="A296" s="92"/>
      <c r="B296" s="148" t="s">
        <v>245</v>
      </c>
      <c r="C296" s="152" t="s">
        <v>321</v>
      </c>
      <c r="D296" s="153" t="e">
        <f t="shared" ref="D296:J296" si="68">SUM(D297:D301)</f>
        <v>#REF!</v>
      </c>
      <c r="E296" s="154" t="e">
        <f t="shared" si="68"/>
        <v>#REF!</v>
      </c>
      <c r="F296" s="154" t="e">
        <f t="shared" si="68"/>
        <v>#REF!</v>
      </c>
      <c r="G296" s="155">
        <f t="shared" si="68"/>
        <v>7300000</v>
      </c>
      <c r="H296" s="179">
        <f t="shared" si="68"/>
        <v>0</v>
      </c>
      <c r="I296" s="179">
        <f t="shared" si="68"/>
        <v>7300000</v>
      </c>
      <c r="J296" s="154" t="e">
        <f t="shared" si="68"/>
        <v>#REF!</v>
      </c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90"/>
      <c r="W296" s="90"/>
    </row>
    <row r="297" spans="1:23" s="91" customFormat="1" ht="18.75" hidden="1" outlineLevel="2">
      <c r="A297" s="92"/>
      <c r="B297" s="148" t="s">
        <v>149</v>
      </c>
      <c r="C297" s="152" t="s">
        <v>314</v>
      </c>
      <c r="D297" s="153" t="e">
        <f>IF(('[1]Pl 2016-20 PFC'!#REF!)=0,"0",'[1]Pl 2016-20 PFC'!#REF!)</f>
        <v>#REF!</v>
      </c>
      <c r="E297" s="154" t="e">
        <f>IF(('[1]Pl 2016-20 PFC'!#REF!)=0,"0",'[1]Pl 2016-20 PFC'!#REF!)</f>
        <v>#REF!</v>
      </c>
      <c r="F297" s="154" t="e">
        <f>IF(('[1]Pl 2016-20 PFC'!#REF!)=0,"0",'[1]Pl 2016-20 PFC'!#REF!)</f>
        <v>#REF!</v>
      </c>
      <c r="G297" s="155">
        <f>IF(('[1]Pl 2016-20 PFC'!D312)=0,"0",'[1]Pl 2016-20 PFC'!D312)</f>
        <v>1500000</v>
      </c>
      <c r="H297" s="179" t="str">
        <f>IF(('[1]Pl 2016-20 PFC'!E312)=0,"0",'[1]Pl 2016-20 PFC'!E312)</f>
        <v>0</v>
      </c>
      <c r="I297" s="179">
        <f>IF(('[1]Pl 2016-20 PFC'!F312)=0,"0",'[1]Pl 2016-20 PFC'!F312)</f>
        <v>1500000</v>
      </c>
      <c r="J297" s="154" t="e">
        <f>IF(('[1]Pl 2016-20 PFC'!#REF!)=0,"0",'[1]Pl 2016-20 PFC'!#REF!)</f>
        <v>#REF!</v>
      </c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90"/>
      <c r="W297" s="90"/>
    </row>
    <row r="298" spans="1:23" s="91" customFormat="1" ht="18.75" hidden="1" outlineLevel="2">
      <c r="A298" s="92"/>
      <c r="B298" s="148" t="s">
        <v>316</v>
      </c>
      <c r="C298" s="152" t="s">
        <v>321</v>
      </c>
      <c r="D298" s="153" t="e">
        <f>IF(('[1]Pl 2016-20 PFC'!#REF!)=0,"",'[1]Pl 2016-20 PFC'!#REF!)</f>
        <v>#REF!</v>
      </c>
      <c r="E298" s="154" t="e">
        <f>IF(('[1]Pl 2016-20 PFC'!#REF!)=0,"",'[1]Pl 2016-20 PFC'!#REF!)</f>
        <v>#REF!</v>
      </c>
      <c r="F298" s="154" t="e">
        <f>IF(('[1]Pl 2016-20 PFC'!#REF!)=0,"",'[1]Pl 2016-20 PFC'!#REF!)</f>
        <v>#REF!</v>
      </c>
      <c r="G298" s="155">
        <f>IF(('[1]Pl 2016-20 PFC'!D313)=0,"",'[1]Pl 2016-20 PFC'!D313)</f>
        <v>100000</v>
      </c>
      <c r="H298" s="179" t="str">
        <f>IF(('[1]Pl 2016-20 PFC'!E313)=0,"",'[1]Pl 2016-20 PFC'!E313)</f>
        <v/>
      </c>
      <c r="I298" s="179">
        <f>IF(('[1]Pl 2016-20 PFC'!F313)=0,"",'[1]Pl 2016-20 PFC'!F313)</f>
        <v>100000</v>
      </c>
      <c r="J298" s="154" t="e">
        <f>IF(('[1]Pl 2016-20 PFC'!#REF!)=0,"",'[1]Pl 2016-20 PFC'!#REF!)</f>
        <v>#REF!</v>
      </c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90"/>
      <c r="W298" s="90"/>
    </row>
    <row r="299" spans="1:23" s="91" customFormat="1" ht="18.75" hidden="1" outlineLevel="2">
      <c r="A299" s="92"/>
      <c r="B299" s="148" t="s">
        <v>322</v>
      </c>
      <c r="C299" s="152" t="s">
        <v>321</v>
      </c>
      <c r="D299" s="153" t="e">
        <f>IF(('[1]Pl 2016-20 PFC'!#REF!)=0,"",'[1]Pl 2016-20 PFC'!#REF!)</f>
        <v>#REF!</v>
      </c>
      <c r="E299" s="154" t="e">
        <f>IF(('[1]Pl 2016-20 PFC'!#REF!)=0,"",'[1]Pl 2016-20 PFC'!#REF!)</f>
        <v>#REF!</v>
      </c>
      <c r="F299" s="154" t="e">
        <f>IF(('[1]Pl 2016-20 PFC'!#REF!)=0,"",'[1]Pl 2016-20 PFC'!#REF!)</f>
        <v>#REF!</v>
      </c>
      <c r="G299" s="155">
        <f>IF(('[1]Pl 2016-20 PFC'!D314)=0,"",'[1]Pl 2016-20 PFC'!D314)</f>
        <v>3800000</v>
      </c>
      <c r="H299" s="179" t="str">
        <f>IF(('[1]Pl 2016-20 PFC'!E314)=0,"",'[1]Pl 2016-20 PFC'!E314)</f>
        <v/>
      </c>
      <c r="I299" s="179">
        <f>IF(('[1]Pl 2016-20 PFC'!F314)=0,"",'[1]Pl 2016-20 PFC'!F314)</f>
        <v>3800000</v>
      </c>
      <c r="J299" s="154" t="e">
        <f>IF(('[1]Pl 2016-20 PFC'!#REF!)=0,"",'[1]Pl 2016-20 PFC'!#REF!)</f>
        <v>#REF!</v>
      </c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90"/>
      <c r="W299" s="90"/>
    </row>
    <row r="300" spans="1:23" s="91" customFormat="1" ht="18.75" hidden="1" outlineLevel="2">
      <c r="A300" s="92"/>
      <c r="B300" s="148" t="s">
        <v>186</v>
      </c>
      <c r="C300" s="152" t="s">
        <v>321</v>
      </c>
      <c r="D300" s="153" t="e">
        <f>IF(('[1]Pl 2016-20 PFC'!#REF!)=0,"0",'[1]Pl 2016-20 PFC'!#REF!)</f>
        <v>#REF!</v>
      </c>
      <c r="E300" s="154" t="e">
        <f>IF(('[1]Pl 2016-20 PFC'!#REF!)=0,"0",'[1]Pl 2016-20 PFC'!#REF!)</f>
        <v>#REF!</v>
      </c>
      <c r="F300" s="154" t="e">
        <f>IF(('[1]Pl 2016-20 PFC'!#REF!)=0,"0",'[1]Pl 2016-20 PFC'!#REF!)</f>
        <v>#REF!</v>
      </c>
      <c r="G300" s="155">
        <f>IF(('[1]Pl 2016-20 PFC'!D315)=0,"0",'[1]Pl 2016-20 PFC'!D315)</f>
        <v>1700000</v>
      </c>
      <c r="H300" s="179" t="str">
        <f>IF(('[1]Pl 2016-20 PFC'!E315)=0,"0",'[1]Pl 2016-20 PFC'!E315)</f>
        <v>0</v>
      </c>
      <c r="I300" s="179">
        <f>IF(('[1]Pl 2016-20 PFC'!F315)=0,"0",'[1]Pl 2016-20 PFC'!F315)</f>
        <v>1700000</v>
      </c>
      <c r="J300" s="154" t="e">
        <f>IF(('[1]Pl 2016-20 PFC'!#REF!)=0,"0",'[1]Pl 2016-20 PFC'!#REF!)</f>
        <v>#REF!</v>
      </c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90"/>
      <c r="W300" s="90"/>
    </row>
    <row r="301" spans="1:23" s="91" customFormat="1" ht="18.75" hidden="1" outlineLevel="2">
      <c r="A301" s="92"/>
      <c r="B301" s="148" t="s">
        <v>317</v>
      </c>
      <c r="C301" s="152" t="s">
        <v>321</v>
      </c>
      <c r="D301" s="153" t="e">
        <f t="shared" ref="D301:J301" si="69">SUM(D302:D311)</f>
        <v>#REF!</v>
      </c>
      <c r="E301" s="154" t="e">
        <f t="shared" si="69"/>
        <v>#REF!</v>
      </c>
      <c r="F301" s="154" t="e">
        <f t="shared" si="69"/>
        <v>#REF!</v>
      </c>
      <c r="G301" s="155">
        <f t="shared" si="69"/>
        <v>200000</v>
      </c>
      <c r="H301" s="179">
        <f t="shared" si="69"/>
        <v>0</v>
      </c>
      <c r="I301" s="179">
        <f t="shared" si="69"/>
        <v>200000</v>
      </c>
      <c r="J301" s="154" t="e">
        <f t="shared" si="69"/>
        <v>#REF!</v>
      </c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90"/>
      <c r="W301" s="90"/>
    </row>
    <row r="302" spans="1:23" s="91" customFormat="1" ht="18.75" hidden="1" outlineLevel="2">
      <c r="A302" s="92"/>
      <c r="B302" s="148" t="s">
        <v>159</v>
      </c>
      <c r="C302" s="152"/>
      <c r="D302" s="153" t="e">
        <f>IF(('[1]Pl 2016-20 PFC'!#REF!)=0,"",'[1]Pl 2016-20 PFC'!#REF!)</f>
        <v>#REF!</v>
      </c>
      <c r="E302" s="154" t="e">
        <f>IF(('[1]Pl 2016-20 PFC'!#REF!)=0,"",'[1]Pl 2016-20 PFC'!#REF!)</f>
        <v>#REF!</v>
      </c>
      <c r="F302" s="154" t="e">
        <f>IF(('[1]Pl 2016-20 PFC'!#REF!)=0,"",'[1]Pl 2016-20 PFC'!#REF!)</f>
        <v>#REF!</v>
      </c>
      <c r="G302" s="155" t="str">
        <f>IF(('[1]Pl 2016-20 PFC'!D317)=0,"",'[1]Pl 2016-20 PFC'!D317)</f>
        <v/>
      </c>
      <c r="H302" s="179" t="str">
        <f>IF(('[1]Pl 2016-20 PFC'!E317)=0,"",'[1]Pl 2016-20 PFC'!E317)</f>
        <v/>
      </c>
      <c r="I302" s="179" t="str">
        <f>IF(('[1]Pl 2016-20 PFC'!F317)=0,"",'[1]Pl 2016-20 PFC'!F317)</f>
        <v/>
      </c>
      <c r="J302" s="154" t="e">
        <f>IF(('[1]Pl 2016-20 PFC'!#REF!)=0,"",'[1]Pl 2016-20 PFC'!#REF!)</f>
        <v>#REF!</v>
      </c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90"/>
      <c r="W302" s="90"/>
    </row>
    <row r="303" spans="1:23" s="91" customFormat="1" ht="18.75" hidden="1" outlineLevel="2">
      <c r="A303" s="92"/>
      <c r="B303" s="148" t="s">
        <v>154</v>
      </c>
      <c r="C303" s="152"/>
      <c r="D303" s="153" t="e">
        <f>IF(('[1]Pl 2016-20 PFC'!#REF!)=0,"",'[1]Pl 2016-20 PFC'!#REF!)</f>
        <v>#REF!</v>
      </c>
      <c r="E303" s="154" t="e">
        <f>IF(('[1]Pl 2016-20 PFC'!#REF!)=0,"",'[1]Pl 2016-20 PFC'!#REF!)</f>
        <v>#REF!</v>
      </c>
      <c r="F303" s="154" t="e">
        <f>IF(('[1]Pl 2016-20 PFC'!#REF!)=0,"",'[1]Pl 2016-20 PFC'!#REF!)</f>
        <v>#REF!</v>
      </c>
      <c r="G303" s="155" t="str">
        <f>IF(('[1]Pl 2016-20 PFC'!D318)=0,"",'[1]Pl 2016-20 PFC'!D318)</f>
        <v/>
      </c>
      <c r="H303" s="179" t="str">
        <f>IF(('[1]Pl 2016-20 PFC'!E318)=0,"",'[1]Pl 2016-20 PFC'!E318)</f>
        <v/>
      </c>
      <c r="I303" s="179" t="str">
        <f>IF(('[1]Pl 2016-20 PFC'!F318)=0,"",'[1]Pl 2016-20 PFC'!F318)</f>
        <v/>
      </c>
      <c r="J303" s="154" t="e">
        <f>IF(('[1]Pl 2016-20 PFC'!#REF!)=0,"",'[1]Pl 2016-20 PFC'!#REF!)</f>
        <v>#REF!</v>
      </c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90"/>
      <c r="W303" s="90"/>
    </row>
    <row r="304" spans="1:23" s="91" customFormat="1" ht="18.75" hidden="1" outlineLevel="2">
      <c r="A304" s="92"/>
      <c r="B304" s="148" t="s">
        <v>161</v>
      </c>
      <c r="C304" s="152"/>
      <c r="D304" s="153" t="e">
        <f>IF(('[1]Pl 2016-20 PFC'!#REF!)=0,"",'[1]Pl 2016-20 PFC'!#REF!)</f>
        <v>#REF!</v>
      </c>
      <c r="E304" s="154" t="e">
        <f>IF(('[1]Pl 2016-20 PFC'!#REF!)=0,"",'[1]Pl 2016-20 PFC'!#REF!)</f>
        <v>#REF!</v>
      </c>
      <c r="F304" s="154" t="e">
        <f>IF(('[1]Pl 2016-20 PFC'!#REF!)=0,"",'[1]Pl 2016-20 PFC'!#REF!)</f>
        <v>#REF!</v>
      </c>
      <c r="G304" s="155" t="str">
        <f>IF(('[1]Pl 2016-20 PFC'!D319)=0,"",'[1]Pl 2016-20 PFC'!D319)</f>
        <v/>
      </c>
      <c r="H304" s="179" t="str">
        <f>IF(('[1]Pl 2016-20 PFC'!E319)=0,"",'[1]Pl 2016-20 PFC'!E319)</f>
        <v/>
      </c>
      <c r="I304" s="179" t="str">
        <f>IF(('[1]Pl 2016-20 PFC'!F319)=0,"",'[1]Pl 2016-20 PFC'!F319)</f>
        <v/>
      </c>
      <c r="J304" s="154" t="e">
        <f>IF(('[1]Pl 2016-20 PFC'!#REF!)=0,"",'[1]Pl 2016-20 PFC'!#REF!)</f>
        <v>#REF!</v>
      </c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90"/>
      <c r="W304" s="90"/>
    </row>
    <row r="305" spans="1:23" s="91" customFormat="1" ht="18.75" hidden="1" outlineLevel="2">
      <c r="A305" s="92"/>
      <c r="B305" s="148" t="s">
        <v>163</v>
      </c>
      <c r="C305" s="152"/>
      <c r="D305" s="153" t="e">
        <f>IF(('[1]Pl 2016-20 PFC'!#REF!)=0,"",'[1]Pl 2016-20 PFC'!#REF!)</f>
        <v>#REF!</v>
      </c>
      <c r="E305" s="154" t="e">
        <f>IF(('[1]Pl 2016-20 PFC'!#REF!)=0,"",'[1]Pl 2016-20 PFC'!#REF!)</f>
        <v>#REF!</v>
      </c>
      <c r="F305" s="154" t="e">
        <f>IF(('[1]Pl 2016-20 PFC'!#REF!)=0,"",'[1]Pl 2016-20 PFC'!#REF!)</f>
        <v>#REF!</v>
      </c>
      <c r="G305" s="155" t="str">
        <f>IF(('[1]Pl 2016-20 PFC'!D320)=0,"",'[1]Pl 2016-20 PFC'!D320)</f>
        <v/>
      </c>
      <c r="H305" s="179" t="str">
        <f>IF(('[1]Pl 2016-20 PFC'!E320)=0,"",'[1]Pl 2016-20 PFC'!E320)</f>
        <v/>
      </c>
      <c r="I305" s="179" t="str">
        <f>IF(('[1]Pl 2016-20 PFC'!F320)=0,"",'[1]Pl 2016-20 PFC'!F320)</f>
        <v/>
      </c>
      <c r="J305" s="154" t="e">
        <f>IF(('[1]Pl 2016-20 PFC'!#REF!)=0,"",'[1]Pl 2016-20 PFC'!#REF!)</f>
        <v>#REF!</v>
      </c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90"/>
      <c r="W305" s="90"/>
    </row>
    <row r="306" spans="1:23" s="91" customFormat="1" ht="18.75" hidden="1" outlineLevel="2">
      <c r="A306" s="92"/>
      <c r="B306" s="148" t="s">
        <v>162</v>
      </c>
      <c r="C306" s="152"/>
      <c r="D306" s="153" t="e">
        <f>IF(('[1]Pl 2016-20 PFC'!#REF!)=0,"",'[1]Pl 2016-20 PFC'!#REF!)</f>
        <v>#REF!</v>
      </c>
      <c r="E306" s="154" t="e">
        <f>IF(('[1]Pl 2016-20 PFC'!#REF!)=0,"",'[1]Pl 2016-20 PFC'!#REF!)</f>
        <v>#REF!</v>
      </c>
      <c r="F306" s="154" t="e">
        <f>IF(('[1]Pl 2016-20 PFC'!#REF!)=0,"",'[1]Pl 2016-20 PFC'!#REF!)</f>
        <v>#REF!</v>
      </c>
      <c r="G306" s="155" t="str">
        <f>IF(('[1]Pl 2016-20 PFC'!D321)=0,"",'[1]Pl 2016-20 PFC'!D321)</f>
        <v/>
      </c>
      <c r="H306" s="179" t="str">
        <f>IF(('[1]Pl 2016-20 PFC'!E321)=0,"",'[1]Pl 2016-20 PFC'!E321)</f>
        <v/>
      </c>
      <c r="I306" s="179" t="str">
        <f>IF(('[1]Pl 2016-20 PFC'!F321)=0,"",'[1]Pl 2016-20 PFC'!F321)</f>
        <v/>
      </c>
      <c r="J306" s="154" t="e">
        <f>IF(('[1]Pl 2016-20 PFC'!#REF!)=0,"",'[1]Pl 2016-20 PFC'!#REF!)</f>
        <v>#REF!</v>
      </c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90"/>
      <c r="W306" s="90"/>
    </row>
    <row r="307" spans="1:23" s="91" customFormat="1" ht="18.75" hidden="1" outlineLevel="2">
      <c r="A307" s="92"/>
      <c r="B307" s="148" t="s">
        <v>189</v>
      </c>
      <c r="C307" s="152"/>
      <c r="D307" s="153" t="e">
        <f>IF(('[1]Pl 2016-20 PFC'!#REF!)=0,"",'[1]Pl 2016-20 PFC'!#REF!)</f>
        <v>#REF!</v>
      </c>
      <c r="E307" s="154" t="e">
        <f>IF(('[1]Pl 2016-20 PFC'!#REF!)=0,"",'[1]Pl 2016-20 PFC'!#REF!)</f>
        <v>#REF!</v>
      </c>
      <c r="F307" s="154" t="e">
        <f>IF(('[1]Pl 2016-20 PFC'!#REF!)=0,"",'[1]Pl 2016-20 PFC'!#REF!)</f>
        <v>#REF!</v>
      </c>
      <c r="G307" s="155" t="str">
        <f>IF(('[1]Pl 2016-20 PFC'!D322)=0,"",'[1]Pl 2016-20 PFC'!D322)</f>
        <v/>
      </c>
      <c r="H307" s="179" t="str">
        <f>IF(('[1]Pl 2016-20 PFC'!E322)=0,"",'[1]Pl 2016-20 PFC'!E322)</f>
        <v/>
      </c>
      <c r="I307" s="179" t="str">
        <f>IF(('[1]Pl 2016-20 PFC'!F322)=0,"",'[1]Pl 2016-20 PFC'!F322)</f>
        <v/>
      </c>
      <c r="J307" s="154" t="e">
        <f>IF(('[1]Pl 2016-20 PFC'!#REF!)=0,"",'[1]Pl 2016-20 PFC'!#REF!)</f>
        <v>#REF!</v>
      </c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90"/>
      <c r="W307" s="90"/>
    </row>
    <row r="308" spans="1:23" s="91" customFormat="1" ht="18.75" hidden="1" outlineLevel="2">
      <c r="A308" s="92"/>
      <c r="B308" s="148" t="s">
        <v>167</v>
      </c>
      <c r="C308" s="152"/>
      <c r="D308" s="153" t="e">
        <f>IF(('[1]Pl 2016-20 PFC'!#REF!)=0,"",'[1]Pl 2016-20 PFC'!#REF!)</f>
        <v>#REF!</v>
      </c>
      <c r="E308" s="154" t="e">
        <f>IF(('[1]Pl 2016-20 PFC'!#REF!)=0,"",'[1]Pl 2016-20 PFC'!#REF!)</f>
        <v>#REF!</v>
      </c>
      <c r="F308" s="154" t="e">
        <f>IF(('[1]Pl 2016-20 PFC'!#REF!)=0,"",'[1]Pl 2016-20 PFC'!#REF!)</f>
        <v>#REF!</v>
      </c>
      <c r="G308" s="155" t="str">
        <f>IF(('[1]Pl 2016-20 PFC'!D323)=0,"",'[1]Pl 2016-20 PFC'!D323)</f>
        <v/>
      </c>
      <c r="H308" s="179" t="str">
        <f>IF(('[1]Pl 2016-20 PFC'!E323)=0,"",'[1]Pl 2016-20 PFC'!E323)</f>
        <v/>
      </c>
      <c r="I308" s="179" t="str">
        <f>IF(('[1]Pl 2016-20 PFC'!F323)=0,"",'[1]Pl 2016-20 PFC'!F323)</f>
        <v/>
      </c>
      <c r="J308" s="154" t="e">
        <f>IF(('[1]Pl 2016-20 PFC'!#REF!)=0,"",'[1]Pl 2016-20 PFC'!#REF!)</f>
        <v>#REF!</v>
      </c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90"/>
      <c r="W308" s="90"/>
    </row>
    <row r="309" spans="1:23" s="91" customFormat="1" ht="18.75" hidden="1" outlineLevel="2">
      <c r="A309" s="92"/>
      <c r="B309" s="148" t="s">
        <v>323</v>
      </c>
      <c r="C309" s="152"/>
      <c r="D309" s="153" t="e">
        <f>IF(('[1]Pl 2016-20 PFC'!#REF!)=0,"",'[1]Pl 2016-20 PFC'!#REF!)</f>
        <v>#REF!</v>
      </c>
      <c r="E309" s="154" t="e">
        <f>IF(('[1]Pl 2016-20 PFC'!#REF!)=0,"",'[1]Pl 2016-20 PFC'!#REF!)</f>
        <v>#REF!</v>
      </c>
      <c r="F309" s="154" t="e">
        <f>IF(('[1]Pl 2016-20 PFC'!#REF!)=0,"",'[1]Pl 2016-20 PFC'!#REF!)</f>
        <v>#REF!</v>
      </c>
      <c r="G309" s="155" t="str">
        <f>IF(('[1]Pl 2016-20 PFC'!D324)=0,"",'[1]Pl 2016-20 PFC'!D324)</f>
        <v/>
      </c>
      <c r="H309" s="179" t="str">
        <f>IF(('[1]Pl 2016-20 PFC'!E324)=0,"",'[1]Pl 2016-20 PFC'!E324)</f>
        <v/>
      </c>
      <c r="I309" s="179" t="str">
        <f>IF(('[1]Pl 2016-20 PFC'!F324)=0,"",'[1]Pl 2016-20 PFC'!F324)</f>
        <v/>
      </c>
      <c r="J309" s="154" t="e">
        <f>IF(('[1]Pl 2016-20 PFC'!#REF!)=0,"",'[1]Pl 2016-20 PFC'!#REF!)</f>
        <v>#REF!</v>
      </c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90"/>
      <c r="W309" s="90"/>
    </row>
    <row r="310" spans="1:23" s="91" customFormat="1" ht="18.75" hidden="1" outlineLevel="2">
      <c r="A310" s="92"/>
      <c r="B310" s="148" t="s">
        <v>318</v>
      </c>
      <c r="C310" s="152"/>
      <c r="D310" s="153" t="e">
        <f>IF(('[1]Pl 2016-20 PFC'!#REF!)=0,"",'[1]Pl 2016-20 PFC'!#REF!)</f>
        <v>#REF!</v>
      </c>
      <c r="E310" s="154" t="e">
        <f>IF(('[1]Pl 2016-20 PFC'!#REF!)=0,"",'[1]Pl 2016-20 PFC'!#REF!)</f>
        <v>#REF!</v>
      </c>
      <c r="F310" s="154" t="e">
        <f>IF(('[1]Pl 2016-20 PFC'!#REF!)=0,"",'[1]Pl 2016-20 PFC'!#REF!)</f>
        <v>#REF!</v>
      </c>
      <c r="G310" s="155" t="str">
        <f>IF(('[1]Pl 2016-20 PFC'!D325)=0,"",'[1]Pl 2016-20 PFC'!D325)</f>
        <v/>
      </c>
      <c r="H310" s="179" t="str">
        <f>IF(('[1]Pl 2016-20 PFC'!E325)=0,"",'[1]Pl 2016-20 PFC'!E325)</f>
        <v/>
      </c>
      <c r="I310" s="179" t="str">
        <f>IF(('[1]Pl 2016-20 PFC'!F325)=0,"",'[1]Pl 2016-20 PFC'!F325)</f>
        <v/>
      </c>
      <c r="J310" s="154" t="e">
        <f>IF(('[1]Pl 2016-20 PFC'!#REF!)=0,"",'[1]Pl 2016-20 PFC'!#REF!)</f>
        <v>#REF!</v>
      </c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90"/>
      <c r="W310" s="90"/>
    </row>
    <row r="311" spans="1:23" s="91" customFormat="1" ht="18.75" hidden="1" outlineLevel="2">
      <c r="A311" s="92"/>
      <c r="B311" s="190" t="str">
        <f>'[1]Pl 2016-20 PFC'!B326</f>
        <v>Program Wsparcia Międzynarodowych Imprez Sportowych dla Osób Niepełnosprawnych organizowanych na terenie Polski</v>
      </c>
      <c r="C311" s="152"/>
      <c r="D311" s="153" t="e">
        <f>IF(('[1]Pl 2016-20 PFC'!#REF!)=0,"",'[1]Pl 2016-20 PFC'!#REF!)</f>
        <v>#REF!</v>
      </c>
      <c r="E311" s="154" t="e">
        <f>IF(('[1]Pl 2016-20 PFC'!#REF!)=0,"",'[1]Pl 2016-20 PFC'!#REF!)</f>
        <v>#REF!</v>
      </c>
      <c r="F311" s="154" t="e">
        <f>IF(('[1]Pl 2016-20 PFC'!#REF!)=0,"",'[1]Pl 2016-20 PFC'!#REF!)</f>
        <v>#REF!</v>
      </c>
      <c r="G311" s="155">
        <f>IF(('[1]Pl 2016-20 PFC'!D326)=0,"",'[1]Pl 2016-20 PFC'!D326)</f>
        <v>200000</v>
      </c>
      <c r="H311" s="179" t="str">
        <f>IF(('[1]Pl 2016-20 PFC'!E326)=0,"",'[1]Pl 2016-20 PFC'!E326)</f>
        <v/>
      </c>
      <c r="I311" s="179">
        <f>IF(('[1]Pl 2016-20 PFC'!F326)=0,"",'[1]Pl 2016-20 PFC'!F326)</f>
        <v>200000</v>
      </c>
      <c r="J311" s="154" t="e">
        <f>IF(('[1]Pl 2016-20 PFC'!#REF!)=0,"",'[1]Pl 2016-20 PFC'!#REF!)</f>
        <v>#REF!</v>
      </c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90"/>
      <c r="W311" s="90"/>
    </row>
    <row r="312" spans="1:23" s="91" customFormat="1" ht="18.75" hidden="1" outlineLevel="2">
      <c r="A312" s="92"/>
      <c r="B312" s="148"/>
      <c r="C312" s="152"/>
      <c r="D312" s="153"/>
      <c r="E312" s="154"/>
      <c r="F312" s="154"/>
      <c r="G312" s="155"/>
      <c r="H312" s="179"/>
      <c r="I312" s="179"/>
      <c r="J312" s="154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90"/>
      <c r="W312" s="90"/>
    </row>
    <row r="313" spans="1:23" ht="18.75" outlineLevel="1" collapsed="1">
      <c r="A313" s="92">
        <v>6</v>
      </c>
      <c r="B313" s="148" t="s">
        <v>324</v>
      </c>
      <c r="C313" s="152" t="s">
        <v>120</v>
      </c>
      <c r="D313" s="153" t="e">
        <f t="shared" ref="D313:J313" si="70">SUM(D314,D315,D316,D317)</f>
        <v>#REF!</v>
      </c>
      <c r="E313" s="154" t="e">
        <f t="shared" si="70"/>
        <v>#REF!</v>
      </c>
      <c r="F313" s="154" t="e">
        <f t="shared" si="70"/>
        <v>#REF!</v>
      </c>
      <c r="G313" s="155">
        <f t="shared" si="70"/>
        <v>930000000</v>
      </c>
      <c r="H313" s="179">
        <f t="shared" si="70"/>
        <v>0</v>
      </c>
      <c r="I313" s="179">
        <f t="shared" si="70"/>
        <v>930000000</v>
      </c>
      <c r="J313" s="154" t="e">
        <f t="shared" si="70"/>
        <v>#REF!</v>
      </c>
    </row>
    <row r="314" spans="1:23" s="91" customFormat="1" ht="18.75" outlineLevel="1">
      <c r="A314" s="92" t="s">
        <v>325</v>
      </c>
      <c r="B314" s="148" t="s">
        <v>326</v>
      </c>
      <c r="C314" s="152"/>
      <c r="D314" s="153" t="e">
        <f>'[1]Pl 2016-20 PFC'!#REF!</f>
        <v>#REF!</v>
      </c>
      <c r="E314" s="154" t="e">
        <f>'[1]Pl 2016-20 PFC'!#REF!</f>
        <v>#REF!</v>
      </c>
      <c r="F314" s="154" t="e">
        <f>'[1]Pl 2016-20 PFC'!#REF!</f>
        <v>#REF!</v>
      </c>
      <c r="G314" s="155">
        <f>'[1]Pl 2016-20 PFC'!D330</f>
        <v>143000000</v>
      </c>
      <c r="H314" s="179">
        <f>'[1]Pl 2016-20 PFC'!E330</f>
        <v>0</v>
      </c>
      <c r="I314" s="179">
        <f>'[1]Pl 2016-20 PFC'!F330</f>
        <v>143000000</v>
      </c>
      <c r="J314" s="154" t="e">
        <f>'[1]Pl 2016-20 PFC'!#REF!</f>
        <v>#REF!</v>
      </c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90"/>
      <c r="W314" s="90"/>
    </row>
    <row r="315" spans="1:23" s="91" customFormat="1" ht="18.75" outlineLevel="1">
      <c r="A315" s="92" t="s">
        <v>327</v>
      </c>
      <c r="B315" s="148" t="s">
        <v>328</v>
      </c>
      <c r="C315" s="152"/>
      <c r="D315" s="153" t="e">
        <f>'[1]Pl 2016-20 PFC'!#REF!</f>
        <v>#REF!</v>
      </c>
      <c r="E315" s="154" t="e">
        <f>'[1]Pl 2016-20 PFC'!#REF!</f>
        <v>#REF!</v>
      </c>
      <c r="F315" s="154" t="e">
        <f>'[1]Pl 2016-20 PFC'!#REF!</f>
        <v>#REF!</v>
      </c>
      <c r="G315" s="155">
        <f>'[1]Pl 2016-20 PFC'!D332</f>
        <v>3575000</v>
      </c>
      <c r="H315" s="179">
        <f>'[1]Pl 2016-20 PFC'!E332</f>
        <v>0</v>
      </c>
      <c r="I315" s="179">
        <f>'[1]Pl 2016-20 PFC'!F332</f>
        <v>3575000</v>
      </c>
      <c r="J315" s="154" t="e">
        <f>'[1]Pl 2016-20 PFC'!#REF!</f>
        <v>#REF!</v>
      </c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90"/>
      <c r="W315" s="90"/>
    </row>
    <row r="316" spans="1:23" s="91" customFormat="1" ht="18.75" outlineLevel="1">
      <c r="A316" s="92" t="s">
        <v>329</v>
      </c>
      <c r="B316" s="148" t="s">
        <v>330</v>
      </c>
      <c r="C316" s="152"/>
      <c r="D316" s="153" t="e">
        <f>'[1]Pl 2016-20 PFC'!#REF!</f>
        <v>#REF!</v>
      </c>
      <c r="E316" s="154" t="e">
        <f>'[1]Pl 2016-20 PFC'!#REF!</f>
        <v>#REF!</v>
      </c>
      <c r="F316" s="154" t="e">
        <f>'[1]Pl 2016-20 PFC'!#REF!</f>
        <v>#REF!</v>
      </c>
      <c r="G316" s="155">
        <f>'[1]Pl 2016-20 PFC'!D334</f>
        <v>764317000</v>
      </c>
      <c r="H316" s="179">
        <f>'[1]Pl 2016-20 PFC'!E334</f>
        <v>0</v>
      </c>
      <c r="I316" s="179">
        <f>'[1]Pl 2016-20 PFC'!F334</f>
        <v>764317000</v>
      </c>
      <c r="J316" s="154" t="e">
        <f>'[1]Pl 2016-20 PFC'!#REF!</f>
        <v>#REF!</v>
      </c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90"/>
      <c r="W316" s="90"/>
    </row>
    <row r="317" spans="1:23" s="91" customFormat="1" ht="18.75" outlineLevel="1">
      <c r="A317" s="92" t="s">
        <v>331</v>
      </c>
      <c r="B317" s="148" t="s">
        <v>332</v>
      </c>
      <c r="C317" s="152"/>
      <c r="D317" s="153" t="e">
        <f>'[1]Pl 2016-20 PFC'!#REF!</f>
        <v>#REF!</v>
      </c>
      <c r="E317" s="154" t="e">
        <f>'[1]Pl 2016-20 PFC'!#REF!</f>
        <v>#REF!</v>
      </c>
      <c r="F317" s="154" t="e">
        <f>'[1]Pl 2016-20 PFC'!#REF!</f>
        <v>#REF!</v>
      </c>
      <c r="G317" s="155">
        <f>'[1]Pl 2016-20 PFC'!D336</f>
        <v>19108000</v>
      </c>
      <c r="H317" s="179">
        <f>'[1]Pl 2016-20 PFC'!E336</f>
        <v>0</v>
      </c>
      <c r="I317" s="179">
        <f>'[1]Pl 2016-20 PFC'!F336</f>
        <v>19108000</v>
      </c>
      <c r="J317" s="154" t="e">
        <f>'[1]Pl 2016-20 PFC'!#REF!</f>
        <v>#REF!</v>
      </c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90"/>
      <c r="W317" s="90"/>
    </row>
    <row r="318" spans="1:23" s="91" customFormat="1" ht="18.75" outlineLevel="1">
      <c r="A318" s="92">
        <v>7</v>
      </c>
      <c r="B318" s="148" t="s">
        <v>67</v>
      </c>
      <c r="C318" s="152" t="s">
        <v>77</v>
      </c>
      <c r="D318" s="153" t="e">
        <f t="shared" ref="D318:J318" si="71">SUM(D320:D321)</f>
        <v>#REF!</v>
      </c>
      <c r="E318" s="154" t="e">
        <f t="shared" si="71"/>
        <v>#REF!</v>
      </c>
      <c r="F318" s="154" t="e">
        <f t="shared" si="71"/>
        <v>#REF!</v>
      </c>
      <c r="G318" s="155">
        <f t="shared" si="71"/>
        <v>300000</v>
      </c>
      <c r="H318" s="179">
        <f t="shared" si="71"/>
        <v>0</v>
      </c>
      <c r="I318" s="179">
        <f t="shared" si="71"/>
        <v>300000</v>
      </c>
      <c r="J318" s="154" t="e">
        <f t="shared" si="71"/>
        <v>#REF!</v>
      </c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90"/>
      <c r="W318" s="90"/>
    </row>
    <row r="319" spans="1:23" s="91" customFormat="1" ht="18.75" hidden="1" outlineLevel="2">
      <c r="A319" s="84"/>
      <c r="B319" s="202" t="s">
        <v>333</v>
      </c>
      <c r="C319" s="203"/>
      <c r="D319" s="223"/>
      <c r="E319" s="224"/>
      <c r="F319" s="225"/>
      <c r="G319" s="226"/>
      <c r="H319" s="227"/>
      <c r="I319" s="227"/>
      <c r="J319" s="225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90"/>
      <c r="W319" s="90"/>
    </row>
    <row r="320" spans="1:23" s="91" customFormat="1" ht="18.75" hidden="1" outlineLevel="2">
      <c r="A320" s="84"/>
      <c r="B320" s="202" t="s">
        <v>334</v>
      </c>
      <c r="C320" s="203" t="s">
        <v>335</v>
      </c>
      <c r="D320" s="228" t="e">
        <f>'[1]Pl 2016-20 PFC'!#REF!</f>
        <v>#REF!</v>
      </c>
      <c r="E320" s="224" t="e">
        <f>'[1]Pl 2016-20 PFC'!#REF!</f>
        <v>#REF!</v>
      </c>
      <c r="F320" s="225" t="e">
        <f>'[1]Pl 2016-20 PFC'!#REF!</f>
        <v>#REF!</v>
      </c>
      <c r="G320" s="226">
        <f>'[1]Pl 2016-20 PFC'!D340</f>
        <v>300000</v>
      </c>
      <c r="H320" s="227">
        <f>'[1]Pl 2016-20 PFC'!E340</f>
        <v>0</v>
      </c>
      <c r="I320" s="227">
        <f>'[1]Pl 2016-20 PFC'!F340</f>
        <v>300000</v>
      </c>
      <c r="J320" s="225" t="e">
        <f>'[1]Pl 2016-20 PFC'!#REF!</f>
        <v>#REF!</v>
      </c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90"/>
      <c r="W320" s="90"/>
    </row>
    <row r="321" spans="1:23" s="91" customFormat="1" ht="18.75" hidden="1" outlineLevel="2">
      <c r="A321" s="84"/>
      <c r="B321" s="202" t="s">
        <v>336</v>
      </c>
      <c r="C321" s="203" t="s">
        <v>337</v>
      </c>
      <c r="D321" s="228" t="e">
        <f>'[1]Pl 2016-20 PFC'!#REF!</f>
        <v>#REF!</v>
      </c>
      <c r="E321" s="224" t="e">
        <f>'[1]Pl 2016-20 PFC'!#REF!</f>
        <v>#REF!</v>
      </c>
      <c r="F321" s="225" t="e">
        <f>'[1]Pl 2016-20 PFC'!#REF!</f>
        <v>#REF!</v>
      </c>
      <c r="G321" s="226">
        <f>'[1]Pl 2016-20 PFC'!D341</f>
        <v>0</v>
      </c>
      <c r="H321" s="227">
        <f>'[1]Pl 2016-20 PFC'!E341</f>
        <v>0</v>
      </c>
      <c r="I321" s="227">
        <f>'[1]Pl 2016-20 PFC'!F341</f>
        <v>0</v>
      </c>
      <c r="J321" s="225" t="e">
        <f>'[1]Pl 2016-20 PFC'!#REF!</f>
        <v>#REF!</v>
      </c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90"/>
      <c r="W321" s="90"/>
    </row>
    <row r="322" spans="1:23" s="91" customFormat="1" ht="18.75" outlineLevel="1" collapsed="1">
      <c r="A322" s="84"/>
      <c r="B322" s="229"/>
      <c r="C322" s="203"/>
      <c r="D322" s="223"/>
      <c r="E322" s="87"/>
      <c r="F322" s="87"/>
      <c r="G322" s="230"/>
      <c r="H322" s="231"/>
      <c r="I322" s="231"/>
      <c r="J322" s="87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90"/>
      <c r="W322" s="90"/>
    </row>
    <row r="323" spans="1:23" s="73" customFormat="1" ht="18.75">
      <c r="A323" s="66" t="s">
        <v>338</v>
      </c>
      <c r="B323" s="142" t="s">
        <v>339</v>
      </c>
      <c r="C323" s="143" t="s">
        <v>77</v>
      </c>
      <c r="D323" s="232" t="e">
        <f t="shared" ref="D323:J323" si="72">(D70+D88-D113)+D58</f>
        <v>#REF!</v>
      </c>
      <c r="E323" s="233" t="e">
        <f t="shared" si="72"/>
        <v>#REF!</v>
      </c>
      <c r="F323" s="146" t="e">
        <f t="shared" si="72"/>
        <v>#REF!</v>
      </c>
      <c r="G323" s="146">
        <f t="shared" si="72"/>
        <v>233599000</v>
      </c>
      <c r="H323" s="146">
        <f t="shared" si="72"/>
        <v>0</v>
      </c>
      <c r="I323" s="146">
        <f t="shared" si="72"/>
        <v>233599000</v>
      </c>
      <c r="J323" s="71" t="e">
        <f t="shared" si="72"/>
        <v>#REF!</v>
      </c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</row>
    <row r="324" spans="1:23" s="100" customFormat="1" ht="18.75" outlineLevel="1">
      <c r="A324" s="147"/>
      <c r="B324" s="148" t="s">
        <v>78</v>
      </c>
      <c r="C324" s="149"/>
      <c r="D324" s="234" t="e">
        <f t="shared" ref="D324:J324" si="73">SUM(D325:D326,D329)+SUM(D333:D338)</f>
        <v>#REF!</v>
      </c>
      <c r="E324" s="235" t="e">
        <f t="shared" si="73"/>
        <v>#REF!</v>
      </c>
      <c r="F324" s="236" t="e">
        <f t="shared" si="73"/>
        <v>#REF!</v>
      </c>
      <c r="G324" s="237">
        <f t="shared" si="73"/>
        <v>233599000</v>
      </c>
      <c r="H324" s="238">
        <f t="shared" si="73"/>
        <v>0</v>
      </c>
      <c r="I324" s="238">
        <f t="shared" si="73"/>
        <v>233599000</v>
      </c>
      <c r="J324" s="239" t="e">
        <f t="shared" si="73"/>
        <v>#REF!</v>
      </c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99"/>
      <c r="W324" s="99"/>
    </row>
    <row r="325" spans="1:23" s="245" customFormat="1" ht="18.75" outlineLevel="1">
      <c r="A325" s="240">
        <v>1</v>
      </c>
      <c r="B325" s="215" t="s">
        <v>79</v>
      </c>
      <c r="C325" s="241" t="s">
        <v>77</v>
      </c>
      <c r="D325" s="242" t="e">
        <f>'[1]Pl 2016-20 PFC'!#REF!</f>
        <v>#REF!</v>
      </c>
      <c r="E325" s="155" t="e">
        <f>'[1]Pl 2016-20 PFC'!#REF!</f>
        <v>#REF!</v>
      </c>
      <c r="F325" s="155" t="e">
        <f>'[1]Pl 2016-20 PFC'!#REF!</f>
        <v>#REF!</v>
      </c>
      <c r="G325" s="155">
        <f>'[1]Pl 2016-20 PFC'!D345</f>
        <v>153278000</v>
      </c>
      <c r="H325" s="155">
        <f>'[1]Pl 2016-20 PFC'!E345</f>
        <v>0</v>
      </c>
      <c r="I325" s="155">
        <f>'[1]Pl 2016-20 PFC'!F345</f>
        <v>153278000</v>
      </c>
      <c r="J325" s="156" t="e">
        <f>'[1]Pl 2016-20 PFC'!#REF!</f>
        <v>#REF!</v>
      </c>
      <c r="K325" s="243"/>
      <c r="L325" s="243"/>
      <c r="M325" s="243"/>
      <c r="N325" s="243"/>
      <c r="O325" s="243"/>
      <c r="P325" s="243"/>
      <c r="Q325" s="243"/>
      <c r="R325" s="243"/>
      <c r="S325" s="243"/>
      <c r="T325" s="243"/>
      <c r="U325" s="243"/>
      <c r="V325" s="244"/>
      <c r="W325" s="244"/>
    </row>
    <row r="326" spans="1:23" s="91" customFormat="1" ht="18.75" outlineLevel="1">
      <c r="A326" s="240">
        <v>2</v>
      </c>
      <c r="B326" s="215" t="s">
        <v>80</v>
      </c>
      <c r="C326" s="241" t="s">
        <v>77</v>
      </c>
      <c r="D326" s="242" t="e">
        <f>'[1]Pl 2016-20 PFC'!#REF!</f>
        <v>#REF!</v>
      </c>
      <c r="E326" s="155" t="e">
        <f>'[1]Pl 2016-20 PFC'!#REF!</f>
        <v>#REF!</v>
      </c>
      <c r="F326" s="155" t="e">
        <f>'[1]Pl 2016-20 PFC'!#REF!</f>
        <v>#REF!</v>
      </c>
      <c r="G326" s="155">
        <f>'[1]Pl 2016-20 PFC'!D348</f>
        <v>37507000</v>
      </c>
      <c r="H326" s="155">
        <f>'[1]Pl 2016-20 PFC'!E348</f>
        <v>0</v>
      </c>
      <c r="I326" s="155">
        <f>'[1]Pl 2016-20 PFC'!F348</f>
        <v>37507000</v>
      </c>
      <c r="J326" s="156" t="e">
        <f>'[1]Pl 2016-20 PFC'!#REF!</f>
        <v>#REF!</v>
      </c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90"/>
      <c r="W326" s="90"/>
    </row>
    <row r="327" spans="1:23" s="91" customFormat="1" ht="15.75" customHeight="1" outlineLevel="1">
      <c r="A327" s="240" t="s">
        <v>81</v>
      </c>
      <c r="B327" s="215" t="s">
        <v>340</v>
      </c>
      <c r="C327" s="241" t="s">
        <v>77</v>
      </c>
      <c r="D327" s="242" t="e">
        <f>'[1]Pl 2016-20 PFC'!#REF!</f>
        <v>#REF!</v>
      </c>
      <c r="E327" s="155" t="e">
        <f>'[1]Pl 2016-20 PFC'!#REF!</f>
        <v>#REF!</v>
      </c>
      <c r="F327" s="155" t="e">
        <f>'[1]Pl 2016-20 PFC'!#REF!</f>
        <v>#REF!</v>
      </c>
      <c r="G327" s="155">
        <f>'[1]Pl 2016-20 PFC'!D349</f>
        <v>30250000</v>
      </c>
      <c r="H327" s="155">
        <f>'[1]Pl 2016-20 PFC'!E349</f>
        <v>0</v>
      </c>
      <c r="I327" s="155">
        <f>'[1]Pl 2016-20 PFC'!F349</f>
        <v>30250000</v>
      </c>
      <c r="J327" s="156" t="e">
        <f>'[1]Pl 2016-20 PFC'!#REF!</f>
        <v>#REF!</v>
      </c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90"/>
      <c r="W327" s="90"/>
    </row>
    <row r="328" spans="1:23" s="91" customFormat="1" ht="15.75" customHeight="1" outlineLevel="1">
      <c r="A328" s="240" t="s">
        <v>83</v>
      </c>
      <c r="B328" s="215" t="s">
        <v>341</v>
      </c>
      <c r="C328" s="241" t="s">
        <v>77</v>
      </c>
      <c r="D328" s="242" t="e">
        <f>'[1]Pl 2016-20 PFC'!#REF!</f>
        <v>#REF!</v>
      </c>
      <c r="E328" s="155" t="e">
        <f>'[1]Pl 2016-20 PFC'!#REF!</f>
        <v>#REF!</v>
      </c>
      <c r="F328" s="155" t="e">
        <f>'[1]Pl 2016-20 PFC'!#REF!</f>
        <v>#REF!</v>
      </c>
      <c r="G328" s="155">
        <f>'[1]Pl 2016-20 PFC'!D350</f>
        <v>2200000</v>
      </c>
      <c r="H328" s="155">
        <f>'[1]Pl 2016-20 PFC'!E350</f>
        <v>0</v>
      </c>
      <c r="I328" s="155">
        <f>'[1]Pl 2016-20 PFC'!F350</f>
        <v>2200000</v>
      </c>
      <c r="J328" s="156" t="e">
        <f>'[1]Pl 2016-20 PFC'!#REF!</f>
        <v>#REF!</v>
      </c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90"/>
      <c r="W328" s="90"/>
    </row>
    <row r="329" spans="1:23" s="91" customFormat="1" ht="18.75" outlineLevel="1">
      <c r="A329" s="240">
        <v>3</v>
      </c>
      <c r="B329" s="215" t="s">
        <v>85</v>
      </c>
      <c r="C329" s="241" t="s">
        <v>77</v>
      </c>
      <c r="D329" s="242" t="e">
        <f>'[1]Pl 2016-20 PFC'!#REF!</f>
        <v>#REF!</v>
      </c>
      <c r="E329" s="155" t="e">
        <f>'[1]Pl 2016-20 PFC'!#REF!</f>
        <v>#REF!</v>
      </c>
      <c r="F329" s="155" t="e">
        <f>'[1]Pl 2016-20 PFC'!#REF!</f>
        <v>#REF!</v>
      </c>
      <c r="G329" s="155">
        <f>'[1]Pl 2016-20 PFC'!D351</f>
        <v>-52446000</v>
      </c>
      <c r="H329" s="155">
        <f>'[1]Pl 2016-20 PFC'!E351</f>
        <v>0</v>
      </c>
      <c r="I329" s="155">
        <f>'[1]Pl 2016-20 PFC'!F351</f>
        <v>-52446000</v>
      </c>
      <c r="J329" s="156" t="e">
        <f>'[1]Pl 2016-20 PFC'!#REF!</f>
        <v>#REF!</v>
      </c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90"/>
      <c r="W329" s="90"/>
    </row>
    <row r="330" spans="1:23" s="91" customFormat="1" ht="18.75" outlineLevel="1">
      <c r="A330" s="240" t="s">
        <v>86</v>
      </c>
      <c r="B330" s="215" t="str">
        <f>+'[1]Pl 2016-20 PFC'!B352</f>
        <v>pozostałe:</v>
      </c>
      <c r="C330" s="241" t="s">
        <v>77</v>
      </c>
      <c r="D330" s="242" t="e">
        <f>'[1]Pl 2016-20 PFC'!#REF!</f>
        <v>#REF!</v>
      </c>
      <c r="E330" s="155" t="e">
        <f>'[1]Pl 2016-20 PFC'!#REF!</f>
        <v>#REF!</v>
      </c>
      <c r="F330" s="155" t="e">
        <f>'[1]Pl 2016-20 PFC'!#REF!</f>
        <v>#REF!</v>
      </c>
      <c r="G330" s="155">
        <f>'[1]Pl 2016-20 PFC'!D352</f>
        <v>-52446000</v>
      </c>
      <c r="H330" s="155">
        <f>'[1]Pl 2016-20 PFC'!E352</f>
        <v>0</v>
      </c>
      <c r="I330" s="155">
        <f>'[1]Pl 2016-20 PFC'!F352</f>
        <v>-52446000</v>
      </c>
      <c r="J330" s="156" t="e">
        <f>'[1]Pl 2016-20 PFC'!#REF!</f>
        <v>#REF!</v>
      </c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90"/>
      <c r="W330" s="90"/>
    </row>
    <row r="331" spans="1:23" s="91" customFormat="1" hidden="1" outlineLevel="2">
      <c r="A331" s="246" t="s">
        <v>87</v>
      </c>
      <c r="B331" s="247" t="str">
        <f>+'[1]Pl 2016-20 PFC'!B353</f>
        <v xml:space="preserve">  - wymagalne</v>
      </c>
      <c r="C331" s="248" t="s">
        <v>77</v>
      </c>
      <c r="D331" s="249" t="e">
        <f>'[1]Pl 2016-20 PFC'!#REF!</f>
        <v>#REF!</v>
      </c>
      <c r="E331" s="156" t="e">
        <f>'[1]Pl 2016-20 PFC'!#REF!</f>
        <v>#REF!</v>
      </c>
      <c r="F331" s="156" t="e">
        <f>'[1]Pl 2016-20 PFC'!#REF!</f>
        <v>#REF!</v>
      </c>
      <c r="G331" s="156">
        <f>'[1]Pl 2016-20 PFC'!D353</f>
        <v>0</v>
      </c>
      <c r="H331" s="156">
        <f>'[1]Pl 2016-20 PFC'!E353</f>
        <v>0</v>
      </c>
      <c r="I331" s="156">
        <f>'[1]Pl 2016-20 PFC'!F353</f>
        <v>0</v>
      </c>
      <c r="J331" s="156" t="e">
        <f>'[1]Pl 2016-20 PFC'!#REF!</f>
        <v>#REF!</v>
      </c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90"/>
      <c r="W331" s="90"/>
    </row>
    <row r="332" spans="1:23" s="91" customFormat="1" ht="18.75" outlineLevel="1" collapsed="1">
      <c r="A332" s="240" t="s">
        <v>88</v>
      </c>
      <c r="B332" s="215" t="s">
        <v>89</v>
      </c>
      <c r="C332" s="248" t="s">
        <v>77</v>
      </c>
      <c r="D332" s="249"/>
      <c r="E332" s="156"/>
      <c r="F332" s="156"/>
      <c r="G332" s="156"/>
      <c r="H332" s="156"/>
      <c r="I332" s="156"/>
      <c r="J332" s="156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90"/>
      <c r="W332" s="90"/>
    </row>
    <row r="333" spans="1:23" s="100" customFormat="1" hidden="1" outlineLevel="2">
      <c r="A333" s="250" t="s">
        <v>90</v>
      </c>
      <c r="B333" s="247" t="s">
        <v>91</v>
      </c>
      <c r="C333" s="248" t="s">
        <v>77</v>
      </c>
      <c r="D333" s="249" t="e">
        <f>'[1]Pl 2016-20 PFC'!#REF!</f>
        <v>#REF!</v>
      </c>
      <c r="E333" s="156" t="e">
        <f>'[1]Pl 2016-20 PFC'!#REF!</f>
        <v>#REF!</v>
      </c>
      <c r="F333" s="156" t="e">
        <f>'[1]Pl 2016-20 PFC'!#REF!</f>
        <v>#REF!</v>
      </c>
      <c r="G333" s="156">
        <f>'[1]Pl 2016-20 PFC'!D355</f>
        <v>56123000</v>
      </c>
      <c r="H333" s="156">
        <f>'[1]Pl 2016-20 PFC'!E355</f>
        <v>0</v>
      </c>
      <c r="I333" s="156">
        <f>'[1]Pl 2016-20 PFC'!F355</f>
        <v>56123000</v>
      </c>
      <c r="J333" s="156" t="e">
        <f>'[1]Pl 2016-20 PFC'!#REF!</f>
        <v>#REF!</v>
      </c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99"/>
      <c r="W333" s="99"/>
    </row>
    <row r="334" spans="1:23" s="100" customFormat="1" hidden="1" outlineLevel="2">
      <c r="A334" s="250" t="s">
        <v>92</v>
      </c>
      <c r="B334" s="247" t="s">
        <v>93</v>
      </c>
      <c r="C334" s="248" t="s">
        <v>77</v>
      </c>
      <c r="D334" s="249" t="e">
        <f>'[1]Pl 2016-20 PFC'!#REF!</f>
        <v>#REF!</v>
      </c>
      <c r="E334" s="156" t="e">
        <f>'[1]Pl 2016-20 PFC'!#REF!</f>
        <v>#REF!</v>
      </c>
      <c r="F334" s="156" t="e">
        <f>'[1]Pl 2016-20 PFC'!#REF!</f>
        <v>#REF!</v>
      </c>
      <c r="G334" s="156">
        <f>'[1]Pl 2016-20 PFC'!D356</f>
        <v>44487000</v>
      </c>
      <c r="H334" s="156">
        <f>'[1]Pl 2016-20 PFC'!E356</f>
        <v>0</v>
      </c>
      <c r="I334" s="156">
        <f>'[1]Pl 2016-20 PFC'!F356</f>
        <v>44487000</v>
      </c>
      <c r="J334" s="156" t="e">
        <f>'[1]Pl 2016-20 PFC'!#REF!</f>
        <v>#REF!</v>
      </c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99"/>
      <c r="W334" s="99"/>
    </row>
    <row r="335" spans="1:23" s="91" customFormat="1" hidden="1" outlineLevel="2">
      <c r="A335" s="250" t="s">
        <v>94</v>
      </c>
      <c r="B335" s="247" t="s">
        <v>95</v>
      </c>
      <c r="C335" s="248" t="s">
        <v>77</v>
      </c>
      <c r="D335" s="249" t="e">
        <f>'[1]Pl 2016-20 PFC'!#REF!</f>
        <v>#REF!</v>
      </c>
      <c r="E335" s="156" t="e">
        <f>'[1]Pl 2016-20 PFC'!#REF!</f>
        <v>#REF!</v>
      </c>
      <c r="F335" s="156" t="e">
        <f>'[1]Pl 2016-20 PFC'!#REF!</f>
        <v>#REF!</v>
      </c>
      <c r="G335" s="156">
        <f>'[1]Pl 2016-20 PFC'!D357</f>
        <v>-2250000</v>
      </c>
      <c r="H335" s="156">
        <f>'[1]Pl 2016-20 PFC'!E357</f>
        <v>0</v>
      </c>
      <c r="I335" s="156">
        <f>'[1]Pl 2016-20 PFC'!F357</f>
        <v>-2250000</v>
      </c>
      <c r="J335" s="156" t="e">
        <f>'[1]Pl 2016-20 PFC'!#REF!</f>
        <v>#REF!</v>
      </c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90"/>
      <c r="W335" s="90"/>
    </row>
    <row r="336" spans="1:23" s="91" customFormat="1" hidden="1" outlineLevel="2">
      <c r="A336" s="250" t="s">
        <v>96</v>
      </c>
      <c r="B336" s="247" t="s">
        <v>97</v>
      </c>
      <c r="C336" s="248" t="s">
        <v>77</v>
      </c>
      <c r="D336" s="249" t="e">
        <f>'[1]Pl 2016-20 PFC'!#REF!</f>
        <v>#REF!</v>
      </c>
      <c r="E336" s="158" t="e">
        <f>'[1]Pl 2016-20 PFC'!#REF!</f>
        <v>#REF!</v>
      </c>
      <c r="F336" s="158" t="e">
        <f>'[1]Pl 2016-20 PFC'!#REF!</f>
        <v>#REF!</v>
      </c>
      <c r="G336" s="158">
        <f>'[1]Pl 2016-20 PFC'!D358</f>
        <v>0</v>
      </c>
      <c r="H336" s="158">
        <f>'[1]Pl 2016-20 PFC'!E358</f>
        <v>0</v>
      </c>
      <c r="I336" s="158">
        <f>'[1]Pl 2016-20 PFC'!F358</f>
        <v>0</v>
      </c>
      <c r="J336" s="158" t="e">
        <f>'[1]Pl 2016-20 PFC'!#REF!</f>
        <v>#REF!</v>
      </c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90"/>
      <c r="W336" s="90"/>
    </row>
    <row r="337" spans="1:23" s="245" customFormat="1" hidden="1" outlineLevel="2">
      <c r="A337" s="250" t="s">
        <v>98</v>
      </c>
      <c r="B337" s="247" t="s">
        <v>101</v>
      </c>
      <c r="C337" s="248" t="s">
        <v>77</v>
      </c>
      <c r="D337" s="249" t="e">
        <f>'[1]Pl 2016-20 PFC'!#REF!</f>
        <v>#REF!</v>
      </c>
      <c r="E337" s="156" t="e">
        <f>'[1]Pl 2016-20 PFC'!#REF!</f>
        <v>#REF!</v>
      </c>
      <c r="F337" s="156" t="e">
        <f>'[1]Pl 2016-20 PFC'!#REF!</f>
        <v>#REF!</v>
      </c>
      <c r="G337" s="156">
        <f>'[1]Pl 2016-20 PFC'!D360</f>
        <v>0</v>
      </c>
      <c r="H337" s="156">
        <f>'[1]Pl 2016-20 PFC'!E360</f>
        <v>0</v>
      </c>
      <c r="I337" s="156">
        <f>'[1]Pl 2016-20 PFC'!F360</f>
        <v>0</v>
      </c>
      <c r="J337" s="156" t="e">
        <f>'[1]Pl 2016-20 PFC'!#REF!</f>
        <v>#REF!</v>
      </c>
      <c r="K337" s="243"/>
      <c r="L337" s="243"/>
      <c r="M337" s="243"/>
      <c r="N337" s="243"/>
      <c r="O337" s="243"/>
      <c r="P337" s="243"/>
      <c r="Q337" s="243"/>
      <c r="R337" s="243"/>
      <c r="S337" s="243"/>
      <c r="T337" s="243"/>
      <c r="U337" s="243"/>
      <c r="V337" s="244"/>
      <c r="W337" s="244"/>
    </row>
    <row r="338" spans="1:23" s="91" customFormat="1" hidden="1" outlineLevel="2">
      <c r="A338" s="251" t="s">
        <v>100</v>
      </c>
      <c r="B338" s="252" t="s">
        <v>103</v>
      </c>
      <c r="C338" s="253" t="s">
        <v>77</v>
      </c>
      <c r="D338" s="153" t="e">
        <f>'[1]Pl 2016-20 PFC'!#REF!</f>
        <v>#REF!</v>
      </c>
      <c r="E338" s="154" t="e">
        <f>'[1]Pl 2016-20 PFC'!#REF!</f>
        <v>#REF!</v>
      </c>
      <c r="F338" s="154" t="e">
        <f>'[1]Pl 2016-20 PFC'!#REF!</f>
        <v>#REF!</v>
      </c>
      <c r="G338" s="156">
        <f>'[1]Pl 2016-20 PFC'!D361</f>
        <v>-3100000</v>
      </c>
      <c r="H338" s="154">
        <f>'[1]Pl 2016-20 PFC'!E361</f>
        <v>0</v>
      </c>
      <c r="I338" s="154">
        <f>'[1]Pl 2016-20 PFC'!F361</f>
        <v>-3100000</v>
      </c>
      <c r="J338" s="154" t="e">
        <f>'[1]Pl 2016-20 PFC'!#REF!</f>
        <v>#REF!</v>
      </c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90"/>
      <c r="W338" s="90"/>
    </row>
    <row r="339" spans="1:23" s="262" customFormat="1" ht="16.5" outlineLevel="1" collapsed="1" thickBot="1">
      <c r="A339" s="254"/>
      <c r="B339" s="255"/>
      <c r="C339" s="256"/>
      <c r="D339" s="256"/>
      <c r="E339" s="257"/>
      <c r="F339" s="258"/>
      <c r="G339" s="257"/>
      <c r="H339" s="259"/>
      <c r="I339" s="259"/>
      <c r="J339" s="259"/>
      <c r="K339" s="260"/>
      <c r="L339" s="260"/>
      <c r="M339" s="260"/>
      <c r="N339" s="260"/>
      <c r="O339" s="260"/>
      <c r="P339" s="260"/>
      <c r="Q339" s="260"/>
      <c r="R339" s="260"/>
      <c r="S339" s="260"/>
      <c r="T339" s="260"/>
      <c r="U339" s="260"/>
      <c r="V339" s="261"/>
      <c r="W339" s="261"/>
    </row>
    <row r="340" spans="1:23" s="262" customFormat="1">
      <c r="A340" s="263"/>
      <c r="B340" s="264"/>
      <c r="C340" s="265"/>
      <c r="D340" s="265"/>
      <c r="E340" s="266"/>
      <c r="F340" s="266"/>
      <c r="G340" s="266"/>
      <c r="H340" s="267"/>
      <c r="I340" s="267"/>
      <c r="J340" s="267"/>
      <c r="K340" s="260"/>
      <c r="L340" s="260"/>
      <c r="M340" s="260"/>
      <c r="N340" s="260"/>
      <c r="O340" s="260"/>
      <c r="P340" s="260"/>
      <c r="Q340" s="260"/>
      <c r="R340" s="260"/>
      <c r="S340" s="260"/>
      <c r="T340" s="260"/>
      <c r="U340" s="260"/>
      <c r="V340" s="261"/>
      <c r="W340" s="261"/>
    </row>
    <row r="341" spans="1:23" ht="18.75" hidden="1" outlineLevel="2">
      <c r="A341" s="268" t="s">
        <v>342</v>
      </c>
      <c r="B341" s="269"/>
      <c r="C341" s="270"/>
      <c r="D341" s="271" t="e">
        <f>D323-D324</f>
        <v>#REF!</v>
      </c>
      <c r="E341" s="271" t="e">
        <f>E323-E324</f>
        <v>#REF!</v>
      </c>
      <c r="F341" s="271" t="e">
        <f>F323+F324</f>
        <v>#REF!</v>
      </c>
      <c r="G341" s="271">
        <f>G323-G324</f>
        <v>0</v>
      </c>
      <c r="H341" s="271">
        <f>H323-H324</f>
        <v>0</v>
      </c>
      <c r="I341" s="271">
        <f>I323-I324</f>
        <v>0</v>
      </c>
      <c r="J341" s="271" t="e">
        <f>J323-J324</f>
        <v>#REF!</v>
      </c>
    </row>
    <row r="342" spans="1:23" ht="48" hidden="1" outlineLevel="2" thickBot="1">
      <c r="A342" s="272" t="s">
        <v>10</v>
      </c>
      <c r="B342" s="273" t="s">
        <v>11</v>
      </c>
      <c r="C342" s="274" t="s">
        <v>72</v>
      </c>
      <c r="D342" s="275"/>
      <c r="E342" s="276" t="e">
        <f t="shared" ref="E342:J342" si="74">E66</f>
        <v>#REF!</v>
      </c>
      <c r="F342" s="276" t="e">
        <f t="shared" si="74"/>
        <v>#REF!</v>
      </c>
      <c r="G342" s="276" t="str">
        <f t="shared" si="74"/>
        <v>Plan wg. Ustawy Budżetowej 
na 2017 r.</v>
      </c>
      <c r="H342" s="276" t="str">
        <f t="shared" si="74"/>
        <v xml:space="preserve">Zmiany  </v>
      </c>
      <c r="I342" s="276" t="str">
        <f t="shared" si="74"/>
        <v>Plan 
po zmianach 2017</v>
      </c>
      <c r="J342" s="276" t="e">
        <f t="shared" si="74"/>
        <v>#REF!</v>
      </c>
    </row>
    <row r="343" spans="1:23" ht="16.5" hidden="1" outlineLevel="2" thickBot="1">
      <c r="A343" s="272"/>
      <c r="B343" s="273"/>
      <c r="C343" s="274"/>
      <c r="D343" s="277"/>
      <c r="E343" s="278" t="str">
        <f>E67</f>
        <v>w tysiącach złotych</v>
      </c>
      <c r="F343" s="278"/>
      <c r="G343" s="278"/>
      <c r="H343" s="278"/>
      <c r="I343" s="278"/>
      <c r="J343" s="278"/>
    </row>
    <row r="344" spans="1:23" ht="16.5" hidden="1" outlineLevel="2" thickBot="1">
      <c r="A344" s="279">
        <v>1</v>
      </c>
      <c r="B344" s="280">
        <v>2</v>
      </c>
      <c r="C344" s="281"/>
      <c r="D344" s="281"/>
      <c r="E344" s="282">
        <v>3</v>
      </c>
      <c r="F344" s="283">
        <v>4</v>
      </c>
      <c r="G344" s="283">
        <v>4</v>
      </c>
      <c r="H344" s="283">
        <v>5</v>
      </c>
      <c r="I344" s="283">
        <v>6</v>
      </c>
      <c r="J344" s="283">
        <v>7</v>
      </c>
    </row>
    <row r="345" spans="1:23" s="290" customFormat="1" hidden="1" outlineLevel="2">
      <c r="A345" s="284" t="s">
        <v>15</v>
      </c>
      <c r="B345" s="285" t="s">
        <v>343</v>
      </c>
      <c r="C345" s="286" t="s">
        <v>77</v>
      </c>
      <c r="D345" s="287" t="e">
        <f t="shared" ref="D345:J345" si="75">SUM(D347,D355,D357,D359,D361)</f>
        <v>#REF!</v>
      </c>
      <c r="E345" s="288" t="e">
        <f t="shared" si="75"/>
        <v>#REF!</v>
      </c>
      <c r="F345" s="288" t="e">
        <f t="shared" si="75"/>
        <v>#REF!</v>
      </c>
      <c r="G345" s="288">
        <f t="shared" si="75"/>
        <v>4537038000</v>
      </c>
      <c r="H345" s="288">
        <f t="shared" si="75"/>
        <v>0</v>
      </c>
      <c r="I345" s="288">
        <f t="shared" si="75"/>
        <v>4537038000</v>
      </c>
      <c r="J345" s="288" t="e">
        <f t="shared" si="75"/>
        <v>#REF!</v>
      </c>
      <c r="K345" s="289"/>
      <c r="L345" s="289"/>
      <c r="M345" s="289"/>
      <c r="N345" s="289"/>
      <c r="O345" s="289"/>
      <c r="P345" s="289"/>
      <c r="Q345" s="289"/>
      <c r="R345" s="289"/>
      <c r="S345" s="289"/>
      <c r="T345" s="289"/>
      <c r="U345" s="289"/>
      <c r="V345" s="289"/>
      <c r="W345" s="289"/>
    </row>
    <row r="346" spans="1:23" s="299" customFormat="1" ht="11.25" hidden="1" outlineLevel="2">
      <c r="A346" s="291"/>
      <c r="B346" s="292"/>
      <c r="C346" s="293"/>
      <c r="D346" s="294"/>
      <c r="E346" s="295"/>
      <c r="F346" s="296"/>
      <c r="G346" s="296"/>
      <c r="H346" s="296"/>
      <c r="I346" s="296"/>
      <c r="J346" s="296"/>
      <c r="K346" s="297"/>
      <c r="L346" s="297"/>
      <c r="M346" s="297"/>
      <c r="N346" s="297"/>
      <c r="O346" s="297"/>
      <c r="P346" s="297"/>
      <c r="Q346" s="297"/>
      <c r="R346" s="297"/>
      <c r="S346" s="297"/>
      <c r="T346" s="297"/>
      <c r="U346" s="297"/>
      <c r="V346" s="298"/>
      <c r="W346" s="298"/>
    </row>
    <row r="347" spans="1:23" s="306" customFormat="1" hidden="1" outlineLevel="2">
      <c r="A347" s="300" t="s">
        <v>344</v>
      </c>
      <c r="B347" s="301" t="s">
        <v>106</v>
      </c>
      <c r="C347" s="302" t="s">
        <v>77</v>
      </c>
      <c r="D347" s="303" t="e">
        <f>'[1]Pl 2016-20 PFC'!#REF!</f>
        <v>#REF!</v>
      </c>
      <c r="E347" s="304" t="e">
        <f>'[1]Pl 2016-20 PFC'!#REF!</f>
        <v>#REF!</v>
      </c>
      <c r="F347" s="304" t="e">
        <f>'[1]Pl 2016-20 PFC'!#REF!</f>
        <v>#REF!</v>
      </c>
      <c r="G347" s="304">
        <f>'[1]Pl 2016-20 PFC'!D366</f>
        <v>747007000</v>
      </c>
      <c r="H347" s="304">
        <f>'[1]Pl 2016-20 PFC'!E366</f>
        <v>0</v>
      </c>
      <c r="I347" s="304">
        <f>'[1]Pl 2016-20 PFC'!F366</f>
        <v>747007000</v>
      </c>
      <c r="J347" s="304" t="e">
        <f>'[1]Pl 2016-20 PFC'!#REF!</f>
        <v>#REF!</v>
      </c>
      <c r="K347" s="305"/>
      <c r="L347" s="305"/>
      <c r="M347" s="305"/>
      <c r="N347" s="305"/>
      <c r="O347" s="305"/>
      <c r="P347" s="305"/>
      <c r="Q347" s="305"/>
      <c r="R347" s="305"/>
      <c r="S347" s="305"/>
      <c r="T347" s="305"/>
      <c r="U347" s="305"/>
      <c r="V347" s="305"/>
      <c r="W347" s="305"/>
    </row>
    <row r="348" spans="1:23" s="306" customFormat="1" hidden="1" outlineLevel="2">
      <c r="A348" s="307" t="s">
        <v>22</v>
      </c>
      <c r="B348" s="301" t="s">
        <v>107</v>
      </c>
      <c r="C348" s="302" t="s">
        <v>108</v>
      </c>
      <c r="D348" s="303" t="e">
        <f>'[1]Pl 2016-20 PFC'!#REF!</f>
        <v>#REF!</v>
      </c>
      <c r="E348" s="304" t="e">
        <f>'[1]Pl 2016-20 PFC'!#REF!</f>
        <v>#REF!</v>
      </c>
      <c r="F348" s="304" t="e">
        <f>'[1]Pl 2016-20 PFC'!#REF!+'[1]Pl 2016-20 PFC'!#REF!</f>
        <v>#REF!</v>
      </c>
      <c r="G348" s="304">
        <f>'[1]Pl 2016-20 PFC'!D368+'[1]Pl 2016-20 PFC'!D369</f>
        <v>745360000</v>
      </c>
      <c r="H348" s="304">
        <f>'[1]Pl 2016-20 PFC'!E368+'[1]Pl 2016-20 PFC'!E369</f>
        <v>0</v>
      </c>
      <c r="I348" s="304">
        <f>'[1]Pl 2016-20 PFC'!F368+'[1]Pl 2016-20 PFC'!F369</f>
        <v>745360000</v>
      </c>
      <c r="J348" s="304" t="e">
        <f>'[1]Pl 2016-20 PFC'!#REF!+'[1]Pl 2016-20 PFC'!#REF!</f>
        <v>#REF!</v>
      </c>
      <c r="K348" s="305"/>
      <c r="L348" s="305"/>
      <c r="M348" s="305"/>
      <c r="N348" s="305"/>
      <c r="O348" s="305"/>
      <c r="P348" s="305"/>
      <c r="Q348" s="305"/>
      <c r="R348" s="305"/>
      <c r="S348" s="305"/>
      <c r="T348" s="305"/>
      <c r="U348" s="305"/>
      <c r="V348" s="305"/>
      <c r="W348" s="305"/>
    </row>
    <row r="349" spans="1:23" s="306" customFormat="1" ht="47.25" hidden="1" outlineLevel="2">
      <c r="A349" s="307" t="s">
        <v>23</v>
      </c>
      <c r="B349" s="301" t="s">
        <v>345</v>
      </c>
      <c r="C349" s="302" t="s">
        <v>108</v>
      </c>
      <c r="D349" s="303" t="e">
        <f>'[1]Pl 2016-20 PFC'!#REF!</f>
        <v>#REF!</v>
      </c>
      <c r="E349" s="304" t="e">
        <f>'[1]Pl 2016-20 PFC'!#REF!</f>
        <v>#REF!</v>
      </c>
      <c r="F349" s="304"/>
      <c r="G349" s="304"/>
      <c r="H349" s="304"/>
      <c r="I349" s="304"/>
      <c r="J349" s="304"/>
      <c r="K349" s="305"/>
      <c r="L349" s="305"/>
      <c r="M349" s="305"/>
      <c r="N349" s="305"/>
      <c r="O349" s="305"/>
      <c r="P349" s="305"/>
      <c r="Q349" s="305"/>
      <c r="R349" s="305"/>
      <c r="S349" s="305"/>
      <c r="T349" s="305"/>
      <c r="U349" s="305"/>
      <c r="V349" s="305"/>
      <c r="W349" s="305"/>
    </row>
    <row r="350" spans="1:23" s="306" customFormat="1" hidden="1" outlineLevel="2">
      <c r="A350" s="300" t="s">
        <v>114</v>
      </c>
      <c r="B350" s="301" t="s">
        <v>346</v>
      </c>
      <c r="C350" s="302" t="s">
        <v>108</v>
      </c>
      <c r="D350" s="303" t="e">
        <f>'[1]Pl 2016-20 PFC'!#REF!</f>
        <v>#REF!</v>
      </c>
      <c r="E350" s="304" t="e">
        <f>'[1]Pl 2016-20 PFC'!#REF!</f>
        <v>#REF!</v>
      </c>
      <c r="F350" s="304"/>
      <c r="G350" s="304"/>
      <c r="H350" s="304"/>
      <c r="I350" s="304"/>
      <c r="J350" s="304"/>
      <c r="K350" s="305"/>
      <c r="L350" s="305"/>
      <c r="M350" s="305"/>
      <c r="N350" s="305"/>
      <c r="O350" s="305"/>
      <c r="P350" s="305"/>
      <c r="Q350" s="305"/>
      <c r="R350" s="305"/>
      <c r="S350" s="305"/>
      <c r="T350" s="305"/>
      <c r="U350" s="305"/>
      <c r="V350" s="305"/>
      <c r="W350" s="305"/>
    </row>
    <row r="351" spans="1:23" s="306" customFormat="1" hidden="1" outlineLevel="2">
      <c r="A351" s="300"/>
      <c r="B351" s="301"/>
      <c r="C351" s="302"/>
      <c r="D351" s="303" t="e">
        <f>'[1]Pl 2016-20 PFC'!#REF!</f>
        <v>#REF!</v>
      </c>
      <c r="E351" s="304" t="e">
        <f>'[1]Pl 2016-20 PFC'!#REF!</f>
        <v>#REF!</v>
      </c>
      <c r="F351" s="304"/>
      <c r="G351" s="304"/>
      <c r="H351" s="304"/>
      <c r="I351" s="304"/>
      <c r="J351" s="304"/>
      <c r="K351" s="305"/>
      <c r="L351" s="305"/>
      <c r="M351" s="305"/>
      <c r="N351" s="305"/>
      <c r="O351" s="305"/>
      <c r="P351" s="305"/>
      <c r="Q351" s="305"/>
      <c r="R351" s="305"/>
      <c r="S351" s="305"/>
      <c r="T351" s="305"/>
      <c r="U351" s="305"/>
      <c r="V351" s="305"/>
      <c r="W351" s="305"/>
    </row>
    <row r="352" spans="1:23" s="306" customFormat="1" hidden="1" outlineLevel="2">
      <c r="A352" s="300" t="s">
        <v>22</v>
      </c>
      <c r="B352" s="301" t="s">
        <v>107</v>
      </c>
      <c r="C352" s="302" t="s">
        <v>108</v>
      </c>
      <c r="D352" s="303" t="e">
        <f>'[1]Pl 2016-20 PFC'!#REF!</f>
        <v>#REF!</v>
      </c>
      <c r="E352" s="304" t="e">
        <f>'[1]Pl 2016-20 PFC'!#REF!</f>
        <v>#REF!</v>
      </c>
      <c r="F352" s="304" t="e">
        <f>'[1]Pl 2016-20 PFC'!#REF!</f>
        <v>#REF!</v>
      </c>
      <c r="G352" s="304">
        <f>'[1]Pl 2016-20 PFC'!D366</f>
        <v>747007000</v>
      </c>
      <c r="H352" s="304">
        <f>'[1]Pl 2016-20 PFC'!E366</f>
        <v>0</v>
      </c>
      <c r="I352" s="304">
        <f>'[1]Pl 2016-20 PFC'!F366</f>
        <v>747007000</v>
      </c>
      <c r="J352" s="304" t="e">
        <f>'[1]Pl 2016-20 PFC'!#REF!</f>
        <v>#REF!</v>
      </c>
      <c r="K352" s="305"/>
      <c r="L352" s="305"/>
      <c r="M352" s="305"/>
      <c r="N352" s="305"/>
      <c r="O352" s="305"/>
      <c r="P352" s="305"/>
      <c r="Q352" s="305"/>
      <c r="R352" s="305"/>
      <c r="S352" s="305"/>
      <c r="T352" s="305"/>
      <c r="U352" s="305"/>
      <c r="V352" s="305"/>
      <c r="W352" s="305"/>
    </row>
    <row r="353" spans="1:23" s="306" customFormat="1" ht="31.5" hidden="1" outlineLevel="2">
      <c r="A353" s="308" t="s">
        <v>109</v>
      </c>
      <c r="B353" s="301" t="s">
        <v>110</v>
      </c>
      <c r="C353" s="309" t="s">
        <v>108</v>
      </c>
      <c r="D353" s="310" t="e">
        <f>'[1]Pl 2016-20 PFC'!#REF!</f>
        <v>#REF!</v>
      </c>
      <c r="E353" s="311" t="e">
        <f>'[1]Pl 2016-20 PFC'!#REF!</f>
        <v>#REF!</v>
      </c>
      <c r="F353" s="311" t="e">
        <f>'[1]Pl 2016-20 PFC'!#REF!</f>
        <v>#REF!</v>
      </c>
      <c r="G353" s="311">
        <f>'[1]Pl 2016-20 PFC'!D368</f>
        <v>28500000</v>
      </c>
      <c r="H353" s="311">
        <f>'[1]Pl 2016-20 PFC'!E368</f>
        <v>0</v>
      </c>
      <c r="I353" s="311">
        <f>'[1]Pl 2016-20 PFC'!F368</f>
        <v>28500000</v>
      </c>
      <c r="J353" s="311" t="e">
        <f>'[1]Pl 2016-20 PFC'!#REF!</f>
        <v>#REF!</v>
      </c>
      <c r="K353" s="305"/>
      <c r="L353" s="305"/>
      <c r="M353" s="305"/>
      <c r="N353" s="305"/>
      <c r="O353" s="305"/>
      <c r="P353" s="305"/>
      <c r="Q353" s="305"/>
      <c r="R353" s="305"/>
      <c r="S353" s="305"/>
      <c r="T353" s="305"/>
      <c r="U353" s="305"/>
      <c r="V353" s="305"/>
      <c r="W353" s="305"/>
    </row>
    <row r="354" spans="1:23" s="306" customFormat="1" hidden="1" outlineLevel="2">
      <c r="A354" s="300" t="s">
        <v>111</v>
      </c>
      <c r="B354" s="301" t="s">
        <v>347</v>
      </c>
      <c r="C354" s="302" t="s">
        <v>108</v>
      </c>
      <c r="D354" s="303" t="e">
        <f>'[1]Pl 2016-20 PFC'!#REF!</f>
        <v>#REF!</v>
      </c>
      <c r="E354" s="304" t="e">
        <f>'[1]Pl 2016-20 PFC'!#REF!</f>
        <v>#REF!</v>
      </c>
      <c r="F354" s="304" t="e">
        <f>'[1]Pl 2016-20 PFC'!#REF!</f>
        <v>#REF!</v>
      </c>
      <c r="G354" s="304">
        <f>'[1]Pl 2016-20 PFC'!D369</f>
        <v>716860000</v>
      </c>
      <c r="H354" s="304">
        <f>'[1]Pl 2016-20 PFC'!E369</f>
        <v>0</v>
      </c>
      <c r="I354" s="304">
        <f>'[1]Pl 2016-20 PFC'!F369</f>
        <v>716860000</v>
      </c>
      <c r="J354" s="304" t="e">
        <f>'[1]Pl 2016-20 PFC'!#REF!</f>
        <v>#REF!</v>
      </c>
      <c r="K354" s="305"/>
      <c r="L354" s="305"/>
      <c r="M354" s="305"/>
      <c r="N354" s="305"/>
      <c r="O354" s="305"/>
      <c r="P354" s="305"/>
      <c r="Q354" s="305"/>
      <c r="R354" s="305"/>
      <c r="S354" s="305"/>
      <c r="T354" s="305"/>
      <c r="U354" s="305"/>
      <c r="V354" s="305"/>
      <c r="W354" s="305"/>
    </row>
    <row r="355" spans="1:23" s="306" customFormat="1" hidden="1" outlineLevel="2">
      <c r="A355" s="308" t="s">
        <v>348</v>
      </c>
      <c r="B355" s="301" t="s">
        <v>116</v>
      </c>
      <c r="C355" s="302" t="s">
        <v>117</v>
      </c>
      <c r="D355" s="303" t="e">
        <f>'[1]Pl 2016-20 PFC'!#REF!</f>
        <v>#REF!</v>
      </c>
      <c r="E355" s="304" t="e">
        <f>'[1]Pl 2016-20 PFC'!#REF!</f>
        <v>#REF!</v>
      </c>
      <c r="F355" s="304" t="e">
        <f>'[1]Pl 2016-20 PFC'!#REF!</f>
        <v>#REF!</v>
      </c>
      <c r="G355" s="312">
        <f>'[1]Pl 2016-20 PFC'!D375</f>
        <v>9062000</v>
      </c>
      <c r="H355" s="312">
        <f>'[1]Pl 2016-20 PFC'!E375</f>
        <v>0</v>
      </c>
      <c r="I355" s="312">
        <f>'[1]Pl 2016-20 PFC'!F375</f>
        <v>9062000</v>
      </c>
      <c r="J355" s="312" t="e">
        <f>'[1]Pl 2016-20 PFC'!#REF!</f>
        <v>#REF!</v>
      </c>
      <c r="K355" s="305"/>
      <c r="L355" s="305"/>
      <c r="M355" s="305"/>
      <c r="N355" s="305"/>
      <c r="O355" s="305"/>
      <c r="P355" s="305"/>
      <c r="Q355" s="305"/>
      <c r="R355" s="305"/>
      <c r="S355" s="305"/>
      <c r="T355" s="305"/>
      <c r="U355" s="305"/>
      <c r="V355" s="305"/>
      <c r="W355" s="305"/>
    </row>
    <row r="356" spans="1:23" s="306" customFormat="1" hidden="1" outlineLevel="2">
      <c r="A356" s="308"/>
      <c r="B356" s="301"/>
      <c r="C356" s="302"/>
      <c r="D356" s="303"/>
      <c r="E356" s="304"/>
      <c r="F356" s="304"/>
      <c r="G356" s="304"/>
      <c r="H356" s="304"/>
      <c r="I356" s="304"/>
      <c r="J356" s="304"/>
      <c r="K356" s="305"/>
      <c r="L356" s="305"/>
      <c r="M356" s="305"/>
      <c r="N356" s="305"/>
      <c r="O356" s="305"/>
      <c r="P356" s="305"/>
      <c r="Q356" s="305"/>
      <c r="R356" s="305"/>
      <c r="S356" s="305"/>
      <c r="T356" s="305"/>
      <c r="U356" s="305"/>
      <c r="V356" s="305"/>
      <c r="W356" s="305"/>
    </row>
    <row r="357" spans="1:23" s="306" customFormat="1" hidden="1" outlineLevel="2">
      <c r="A357" s="300" t="s">
        <v>74</v>
      </c>
      <c r="B357" s="301" t="s">
        <v>118</v>
      </c>
      <c r="C357" s="302" t="s">
        <v>119</v>
      </c>
      <c r="D357" s="303" t="e">
        <f>'[1]Pl 2016-20 PFC'!#REF!</f>
        <v>#REF!</v>
      </c>
      <c r="E357" s="304" t="e">
        <f>'[1]Pl 2016-20 PFC'!#REF!</f>
        <v>#REF!</v>
      </c>
      <c r="F357" s="304" t="e">
        <f>'[1]Pl 2016-20 PFC'!#REF!</f>
        <v>#REF!</v>
      </c>
      <c r="G357" s="304">
        <f>'[1]Pl 2016-20 PFC'!D377</f>
        <v>3673383000</v>
      </c>
      <c r="H357" s="304">
        <f>'[1]Pl 2016-20 PFC'!E377</f>
        <v>0</v>
      </c>
      <c r="I357" s="304">
        <f>'[1]Pl 2016-20 PFC'!F377</f>
        <v>3673383000</v>
      </c>
      <c r="J357" s="304" t="e">
        <f>'[1]Pl 2016-20 PFC'!#REF!</f>
        <v>#REF!</v>
      </c>
      <c r="K357" s="305"/>
      <c r="L357" s="305"/>
      <c r="M357" s="305"/>
      <c r="N357" s="305"/>
      <c r="O357" s="305"/>
      <c r="P357" s="305"/>
      <c r="Q357" s="305"/>
      <c r="R357" s="305"/>
      <c r="S357" s="305"/>
      <c r="T357" s="305"/>
      <c r="U357" s="305"/>
      <c r="V357" s="305"/>
      <c r="W357" s="305"/>
    </row>
    <row r="358" spans="1:23" s="306" customFormat="1" hidden="1" outlineLevel="2">
      <c r="A358" s="300"/>
      <c r="B358" s="301"/>
      <c r="C358" s="302"/>
      <c r="D358" s="303"/>
      <c r="E358" s="304"/>
      <c r="F358" s="304"/>
      <c r="G358" s="304"/>
      <c r="H358" s="304"/>
      <c r="I358" s="304"/>
      <c r="J358" s="304"/>
      <c r="K358" s="305"/>
      <c r="L358" s="305"/>
      <c r="M358" s="305"/>
      <c r="N358" s="305"/>
      <c r="O358" s="305"/>
      <c r="P358" s="305"/>
      <c r="Q358" s="305"/>
      <c r="R358" s="305"/>
      <c r="S358" s="305"/>
      <c r="T358" s="305"/>
      <c r="U358" s="305"/>
      <c r="V358" s="305"/>
      <c r="W358" s="305"/>
    </row>
    <row r="359" spans="1:23" s="306" customFormat="1" hidden="1" outlineLevel="2">
      <c r="A359" s="300" t="s">
        <v>349</v>
      </c>
      <c r="B359" s="301" t="s">
        <v>43</v>
      </c>
      <c r="C359" s="302" t="s">
        <v>120</v>
      </c>
      <c r="D359" s="303" t="e">
        <f>'[1]Pl 2016-20 PFC'!#REF!</f>
        <v>#REF!</v>
      </c>
      <c r="E359" s="304" t="e">
        <f>'[1]Pl 2016-20 PFC'!#REF!</f>
        <v>#REF!</v>
      </c>
      <c r="F359" s="304" t="e">
        <f>'[1]Pl 2016-20 PFC'!#REF!</f>
        <v>#REF!</v>
      </c>
      <c r="G359" s="304">
        <f>'[1]Pl 2016-20 PFC'!D379</f>
        <v>1559000</v>
      </c>
      <c r="H359" s="304">
        <f>'[1]Pl 2016-20 PFC'!E379</f>
        <v>0</v>
      </c>
      <c r="I359" s="304">
        <f>'[1]Pl 2016-20 PFC'!F379</f>
        <v>1559000</v>
      </c>
      <c r="J359" s="304" t="e">
        <f>'[1]Pl 2016-20 PFC'!#REF!</f>
        <v>#REF!</v>
      </c>
      <c r="K359" s="305"/>
      <c r="L359" s="305"/>
      <c r="M359" s="305"/>
      <c r="N359" s="305"/>
      <c r="O359" s="305"/>
      <c r="P359" s="305"/>
      <c r="Q359" s="305"/>
      <c r="R359" s="305"/>
      <c r="S359" s="305"/>
      <c r="T359" s="305"/>
      <c r="U359" s="305"/>
      <c r="V359" s="305"/>
      <c r="W359" s="305"/>
    </row>
    <row r="360" spans="1:23" s="306" customFormat="1" hidden="1" outlineLevel="2">
      <c r="A360" s="300"/>
      <c r="B360" s="301"/>
      <c r="C360" s="313"/>
      <c r="D360" s="314"/>
      <c r="E360" s="315"/>
      <c r="F360" s="315"/>
      <c r="G360" s="315"/>
      <c r="H360" s="315"/>
      <c r="I360" s="315"/>
      <c r="J360" s="315"/>
      <c r="K360" s="305"/>
      <c r="L360" s="305"/>
      <c r="M360" s="305"/>
      <c r="N360" s="305"/>
      <c r="O360" s="305"/>
      <c r="P360" s="305"/>
      <c r="Q360" s="305"/>
      <c r="R360" s="305"/>
      <c r="S360" s="305"/>
      <c r="T360" s="305"/>
      <c r="U360" s="305"/>
      <c r="V360" s="305"/>
      <c r="W360" s="305"/>
    </row>
    <row r="361" spans="1:23" s="306" customFormat="1" hidden="1" outlineLevel="2">
      <c r="A361" s="300" t="s">
        <v>73</v>
      </c>
      <c r="B361" s="301" t="s">
        <v>350</v>
      </c>
      <c r="C361" s="313" t="s">
        <v>77</v>
      </c>
      <c r="D361" s="303" t="e">
        <f>'[1]Pl 2016-20 PFC'!#REF!</f>
        <v>#REF!</v>
      </c>
      <c r="E361" s="304" t="e">
        <f>'[1]Pl 2016-20 PFC'!#REF!</f>
        <v>#REF!</v>
      </c>
      <c r="F361" s="304" t="e">
        <f>'[1]Pl 2016-20 PFC'!#REF!</f>
        <v>#REF!</v>
      </c>
      <c r="G361" s="304">
        <f>'[1]Pl 2016-20 PFC'!D381</f>
        <v>106027000</v>
      </c>
      <c r="H361" s="304">
        <f>'[1]Pl 2016-20 PFC'!E381</f>
        <v>0</v>
      </c>
      <c r="I361" s="304">
        <f>'[1]Pl 2016-20 PFC'!F381</f>
        <v>106027000</v>
      </c>
      <c r="J361" s="304" t="e">
        <f>'[1]Pl 2016-20 PFC'!#REF!</f>
        <v>#REF!</v>
      </c>
      <c r="K361" s="305"/>
      <c r="L361" s="305"/>
      <c r="M361" s="305"/>
      <c r="N361" s="305"/>
      <c r="O361" s="305"/>
      <c r="P361" s="305"/>
      <c r="Q361" s="305"/>
      <c r="R361" s="305"/>
      <c r="S361" s="305"/>
      <c r="T361" s="305"/>
      <c r="U361" s="305"/>
      <c r="V361" s="305"/>
      <c r="W361" s="305"/>
    </row>
    <row r="362" spans="1:23" s="318" customFormat="1" ht="15" hidden="1" outlineLevel="2">
      <c r="A362" s="316" t="s">
        <v>28</v>
      </c>
      <c r="B362" s="317" t="s">
        <v>122</v>
      </c>
      <c r="C362" s="302" t="s">
        <v>123</v>
      </c>
      <c r="D362" s="303" t="e">
        <f>'[1]Pl 2016-20 PFC'!#REF!</f>
        <v>#REF!</v>
      </c>
      <c r="E362" s="304" t="e">
        <f>'[1]Pl 2016-20 PFC'!#REF!</f>
        <v>#REF!</v>
      </c>
      <c r="F362" s="304" t="e">
        <f>'[1]Pl 2016-20 PFC'!#REF!</f>
        <v>#REF!</v>
      </c>
      <c r="G362" s="304">
        <f>'[1]Pl 2016-20 PFC'!D382</f>
        <v>0</v>
      </c>
      <c r="H362" s="304">
        <f>'[1]Pl 2016-20 PFC'!E382</f>
        <v>0</v>
      </c>
      <c r="I362" s="304">
        <f>'[1]Pl 2016-20 PFC'!F382</f>
        <v>0</v>
      </c>
      <c r="J362" s="304" t="e">
        <f>'[1]Pl 2016-20 PFC'!#REF!</f>
        <v>#REF!</v>
      </c>
    </row>
    <row r="363" spans="1:23" s="318" customFormat="1" ht="15" hidden="1" outlineLevel="2">
      <c r="A363" s="316" t="s">
        <v>29</v>
      </c>
      <c r="B363" s="317" t="s">
        <v>124</v>
      </c>
      <c r="C363" s="302" t="s">
        <v>125</v>
      </c>
      <c r="D363" s="303" t="e">
        <f>'[1]Pl 2016-20 PFC'!#REF!</f>
        <v>#REF!</v>
      </c>
      <c r="E363" s="304" t="e">
        <f>'[1]Pl 2016-20 PFC'!#REF!</f>
        <v>#REF!</v>
      </c>
      <c r="F363" s="304" t="e">
        <f>'[1]Pl 2016-20 PFC'!#REF!</f>
        <v>#REF!</v>
      </c>
      <c r="G363" s="304">
        <f>'[1]Pl 2016-20 PFC'!D385</f>
        <v>68000</v>
      </c>
      <c r="H363" s="304">
        <f>'[1]Pl 2016-20 PFC'!E385</f>
        <v>0</v>
      </c>
      <c r="I363" s="304">
        <f>'[1]Pl 2016-20 PFC'!F385</f>
        <v>68000</v>
      </c>
      <c r="J363" s="304" t="e">
        <f>'[1]Pl 2016-20 PFC'!#REF!</f>
        <v>#REF!</v>
      </c>
    </row>
    <row r="364" spans="1:23" s="318" customFormat="1" ht="15" hidden="1" outlineLevel="2">
      <c r="A364" s="316" t="s">
        <v>351</v>
      </c>
      <c r="B364" s="317" t="s">
        <v>126</v>
      </c>
      <c r="C364" s="302" t="s">
        <v>127</v>
      </c>
      <c r="D364" s="303" t="e">
        <f>'[1]Pl 2016-20 PFC'!#REF!</f>
        <v>#REF!</v>
      </c>
      <c r="E364" s="304" t="e">
        <f>'[1]Pl 2016-20 PFC'!#REF!</f>
        <v>#REF!</v>
      </c>
      <c r="F364" s="304" t="e">
        <f>'[1]Pl 2016-20 PFC'!#REF!</f>
        <v>#REF!</v>
      </c>
      <c r="G364" s="304">
        <f>'[1]Pl 2016-20 PFC'!D386</f>
        <v>0</v>
      </c>
      <c r="H364" s="304">
        <f>'[1]Pl 2016-20 PFC'!E386</f>
        <v>0</v>
      </c>
      <c r="I364" s="304">
        <f>'[1]Pl 2016-20 PFC'!F386</f>
        <v>0</v>
      </c>
      <c r="J364" s="304" t="e">
        <f>'[1]Pl 2016-20 PFC'!#REF!</f>
        <v>#REF!</v>
      </c>
    </row>
    <row r="365" spans="1:23" s="318" customFormat="1" hidden="1" outlineLevel="2">
      <c r="A365" s="300" t="s">
        <v>28</v>
      </c>
      <c r="B365" s="319" t="s">
        <v>352</v>
      </c>
      <c r="C365" s="302" t="s">
        <v>129</v>
      </c>
      <c r="D365" s="303" t="e">
        <f>'[1]Pl 2016-20 PFC'!#REF!</f>
        <v>#REF!</v>
      </c>
      <c r="E365" s="304" t="e">
        <f>'[1]Pl 2016-20 PFC'!#REF!</f>
        <v>#REF!</v>
      </c>
      <c r="F365" s="304" t="e">
        <f>'[1]Pl 2016-20 PFC'!#REF!</f>
        <v>#REF!</v>
      </c>
      <c r="G365" s="304">
        <f>'[1]Pl 2016-20 PFC'!D387</f>
        <v>21068000</v>
      </c>
      <c r="H365" s="304">
        <f>'[1]Pl 2016-20 PFC'!E387</f>
        <v>0</v>
      </c>
      <c r="I365" s="304">
        <f>'[1]Pl 2016-20 PFC'!F387</f>
        <v>21068000</v>
      </c>
      <c r="J365" s="304" t="e">
        <f>'[1]Pl 2016-20 PFC'!#REF!</f>
        <v>#REF!</v>
      </c>
    </row>
    <row r="366" spans="1:23" s="318" customFormat="1" ht="15" hidden="1" outlineLevel="2">
      <c r="A366" s="316" t="s">
        <v>353</v>
      </c>
      <c r="B366" s="317" t="s">
        <v>132</v>
      </c>
      <c r="C366" s="302" t="s">
        <v>133</v>
      </c>
      <c r="D366" s="303" t="e">
        <f>'[1]Pl 2016-20 PFC'!#REF!</f>
        <v>#REF!</v>
      </c>
      <c r="E366" s="304" t="e">
        <f>'[1]Pl 2016-20 PFC'!#REF!</f>
        <v>#REF!</v>
      </c>
      <c r="F366" s="304" t="e">
        <f>'[1]Pl 2016-20 PFC'!#REF!</f>
        <v>#REF!</v>
      </c>
      <c r="G366" s="304">
        <f>'[1]Pl 2016-20 PFC'!D388</f>
        <v>84891000</v>
      </c>
      <c r="H366" s="304">
        <f>'[1]Pl 2016-20 PFC'!E388</f>
        <v>0</v>
      </c>
      <c r="I366" s="304">
        <f>'[1]Pl 2016-20 PFC'!F388</f>
        <v>84891000</v>
      </c>
      <c r="J366" s="304" t="e">
        <f>'[1]Pl 2016-20 PFC'!#REF!</f>
        <v>#REF!</v>
      </c>
    </row>
    <row r="367" spans="1:23" s="318" customFormat="1" ht="15" hidden="1" outlineLevel="2">
      <c r="A367" s="316" t="s">
        <v>353</v>
      </c>
      <c r="B367" s="317" t="s">
        <v>134</v>
      </c>
      <c r="C367" s="302" t="s">
        <v>135</v>
      </c>
      <c r="D367" s="303" t="e">
        <f>'[1]Pl 2016-20 PFC'!#REF!</f>
        <v>#REF!</v>
      </c>
      <c r="E367" s="304" t="e">
        <f>'[1]Pl 2016-20 PFC'!#REF!</f>
        <v>#REF!</v>
      </c>
      <c r="F367" s="304" t="e">
        <f>'[1]Pl 2016-20 PFC'!#REF!</f>
        <v>#REF!</v>
      </c>
      <c r="G367" s="304">
        <f>'[1]Pl 2016-20 PFC'!D389</f>
        <v>0</v>
      </c>
      <c r="H367" s="304">
        <f>'[1]Pl 2016-20 PFC'!E389</f>
        <v>0</v>
      </c>
      <c r="I367" s="304">
        <f>'[1]Pl 2016-20 PFC'!F389</f>
        <v>0</v>
      </c>
      <c r="J367" s="304" t="e">
        <f>'[1]Pl 2016-20 PFC'!#REF!</f>
        <v>#REF!</v>
      </c>
    </row>
    <row r="368" spans="1:23" s="318" customFormat="1" ht="15" hidden="1" outlineLevel="2">
      <c r="A368" s="316" t="s">
        <v>354</v>
      </c>
      <c r="B368" s="317" t="s">
        <v>136</v>
      </c>
      <c r="C368" s="302" t="s">
        <v>137</v>
      </c>
      <c r="D368" s="303" t="e">
        <f>'[1]Pl 2016-20 PFC'!#REF!</f>
        <v>#REF!</v>
      </c>
      <c r="E368" s="304" t="e">
        <f>'[1]Pl 2016-20 PFC'!#REF!</f>
        <v>#REF!</v>
      </c>
      <c r="F368" s="304" t="e">
        <f>'[1]Pl 2016-20 PFC'!#REF!</f>
        <v>#REF!</v>
      </c>
      <c r="G368" s="304">
        <f>'[1]Pl 2016-20 PFC'!D390</f>
        <v>0</v>
      </c>
      <c r="H368" s="304">
        <f>'[1]Pl 2016-20 PFC'!E390</f>
        <v>0</v>
      </c>
      <c r="I368" s="304">
        <f>'[1]Pl 2016-20 PFC'!F390</f>
        <v>0</v>
      </c>
      <c r="J368" s="304" t="e">
        <f>'[1]Pl 2016-20 PFC'!#REF!</f>
        <v>#REF!</v>
      </c>
    </row>
    <row r="369" spans="1:23" s="318" customFormat="1" ht="15" hidden="1" outlineLevel="2">
      <c r="A369" s="316" t="s">
        <v>355</v>
      </c>
      <c r="B369" s="317" t="s">
        <v>138</v>
      </c>
      <c r="C369" s="302" t="s">
        <v>139</v>
      </c>
      <c r="D369" s="303" t="e">
        <f>'[1]Pl 2016-20 PFC'!#REF!</f>
        <v>#REF!</v>
      </c>
      <c r="E369" s="304" t="e">
        <f>'[1]Pl 2016-20 PFC'!#REF!</f>
        <v>#REF!</v>
      </c>
      <c r="F369" s="304" t="e">
        <f>'[1]Pl 2016-20 PFC'!#REF!</f>
        <v>#REF!</v>
      </c>
      <c r="G369" s="304">
        <f>'[1]Pl 2016-20 PFC'!D391</f>
        <v>0</v>
      </c>
      <c r="H369" s="304">
        <f>'[1]Pl 2016-20 PFC'!E391</f>
        <v>0</v>
      </c>
      <c r="I369" s="304">
        <f>'[1]Pl 2016-20 PFC'!F391</f>
        <v>0</v>
      </c>
      <c r="J369" s="304" t="e">
        <f>'[1]Pl 2016-20 PFC'!#REF!</f>
        <v>#REF!</v>
      </c>
    </row>
    <row r="370" spans="1:23" s="297" customFormat="1" ht="11.25" hidden="1" outlineLevel="2">
      <c r="A370" s="320"/>
      <c r="B370" s="321"/>
      <c r="C370" s="322"/>
      <c r="D370" s="323"/>
      <c r="E370" s="324"/>
      <c r="F370" s="324"/>
      <c r="G370" s="324"/>
      <c r="H370" s="324"/>
      <c r="I370" s="324"/>
      <c r="J370" s="324"/>
    </row>
    <row r="371" spans="1:23" s="290" customFormat="1" hidden="1" outlineLevel="2">
      <c r="A371" s="284" t="s">
        <v>104</v>
      </c>
      <c r="B371" s="285" t="s">
        <v>356</v>
      </c>
      <c r="C371" s="286" t="s">
        <v>77</v>
      </c>
      <c r="D371" s="287" t="e">
        <f t="shared" ref="D371:J371" si="76">SUM(D373,D433,D452,D479,D524,D574,D584)</f>
        <v>#REF!</v>
      </c>
      <c r="E371" s="288" t="e">
        <f t="shared" si="76"/>
        <v>#REF!</v>
      </c>
      <c r="F371" s="288" t="e">
        <f t="shared" si="76"/>
        <v>#REF!</v>
      </c>
      <c r="G371" s="288">
        <f t="shared" si="76"/>
        <v>4688774000</v>
      </c>
      <c r="H371" s="288">
        <f t="shared" si="76"/>
        <v>-30000</v>
      </c>
      <c r="I371" s="288">
        <f t="shared" si="76"/>
        <v>4688744000</v>
      </c>
      <c r="J371" s="288" t="e">
        <f t="shared" si="76"/>
        <v>#REF!</v>
      </c>
      <c r="K371" s="289"/>
      <c r="L371" s="289"/>
      <c r="M371" s="289"/>
      <c r="N371" s="289"/>
      <c r="O371" s="289"/>
      <c r="P371" s="289"/>
      <c r="Q371" s="289"/>
      <c r="R371" s="289"/>
      <c r="S371" s="289"/>
      <c r="T371" s="289"/>
      <c r="U371" s="289"/>
      <c r="V371" s="289"/>
      <c r="W371" s="289"/>
    </row>
    <row r="372" spans="1:23" s="330" customFormat="1" ht="11.25" hidden="1" outlineLevel="2">
      <c r="A372" s="325"/>
      <c r="B372" s="326"/>
      <c r="C372" s="327"/>
      <c r="D372" s="328"/>
      <c r="E372" s="329"/>
      <c r="F372" s="329"/>
      <c r="G372" s="329"/>
      <c r="H372" s="329"/>
      <c r="I372" s="329"/>
      <c r="J372" s="329"/>
      <c r="K372" s="297"/>
      <c r="L372" s="297"/>
      <c r="M372" s="297"/>
      <c r="N372" s="297"/>
      <c r="O372" s="297"/>
      <c r="P372" s="297"/>
      <c r="Q372" s="297"/>
      <c r="R372" s="297"/>
      <c r="S372" s="297"/>
      <c r="T372" s="297"/>
      <c r="U372" s="297"/>
      <c r="V372" s="297"/>
      <c r="W372" s="297"/>
    </row>
    <row r="373" spans="1:23" s="306" customFormat="1" hidden="1" outlineLevel="2">
      <c r="A373" s="300" t="s">
        <v>344</v>
      </c>
      <c r="B373" s="301" t="s">
        <v>142</v>
      </c>
      <c r="C373" s="302" t="s">
        <v>77</v>
      </c>
      <c r="D373" s="303" t="e">
        <f>'[1]Pl 2016-20 PFC'!#REF!</f>
        <v>#REF!</v>
      </c>
      <c r="E373" s="304" t="e">
        <f>'[1]Pl 2016-20 PFC'!#REF!</f>
        <v>#REF!</v>
      </c>
      <c r="F373" s="304" t="e">
        <f>'[1]Pl 2016-20 PFC'!#REF!</f>
        <v>#REF!</v>
      </c>
      <c r="G373" s="304">
        <f>'[1]Pl 2016-20 PFC'!D395</f>
        <v>3472245000</v>
      </c>
      <c r="H373" s="304">
        <f>'[1]Pl 2016-20 PFC'!E395</f>
        <v>0</v>
      </c>
      <c r="I373" s="304">
        <f>'[1]Pl 2016-20 PFC'!F395</f>
        <v>3472245000</v>
      </c>
      <c r="J373" s="304" t="e">
        <f>'[1]Pl 2016-20 PFC'!#REF!</f>
        <v>#REF!</v>
      </c>
      <c r="K373" s="305"/>
      <c r="L373" s="305"/>
      <c r="M373" s="305"/>
      <c r="N373" s="305"/>
      <c r="O373" s="305"/>
      <c r="P373" s="305"/>
      <c r="Q373" s="305"/>
      <c r="R373" s="305"/>
      <c r="S373" s="305"/>
      <c r="T373" s="305"/>
      <c r="U373" s="305"/>
      <c r="V373" s="305"/>
      <c r="W373" s="305"/>
    </row>
    <row r="374" spans="1:23" s="332" customFormat="1" hidden="1" outlineLevel="2">
      <c r="A374" s="300" t="s">
        <v>22</v>
      </c>
      <c r="B374" s="301" t="s">
        <v>143</v>
      </c>
      <c r="C374" s="302" t="s">
        <v>77</v>
      </c>
      <c r="D374" s="303" t="e">
        <f>'[1]Pl 2016-20 PFC'!#REF!</f>
        <v>#REF!</v>
      </c>
      <c r="E374" s="304" t="e">
        <f>'[1]Pl 2016-20 PFC'!#REF!</f>
        <v>#REF!</v>
      </c>
      <c r="F374" s="304" t="e">
        <f>'[1]Pl 2016-20 PFC'!#REF!</f>
        <v>#REF!</v>
      </c>
      <c r="G374" s="304">
        <f>'[1]Pl 2016-20 PFC'!D396</f>
        <v>158940000</v>
      </c>
      <c r="H374" s="304">
        <f>'[1]Pl 2016-20 PFC'!E396</f>
        <v>0</v>
      </c>
      <c r="I374" s="304">
        <f>'[1]Pl 2016-20 PFC'!F396</f>
        <v>158940000</v>
      </c>
      <c r="J374" s="304" t="e">
        <f>'[1]Pl 2016-20 PFC'!#REF!</f>
        <v>#REF!</v>
      </c>
      <c r="K374" s="331"/>
      <c r="L374" s="331"/>
      <c r="M374" s="331"/>
      <c r="N374" s="331"/>
      <c r="O374" s="331"/>
      <c r="P374" s="331"/>
      <c r="Q374" s="331"/>
      <c r="R374" s="331"/>
      <c r="S374" s="331"/>
      <c r="T374" s="331"/>
      <c r="U374" s="331"/>
      <c r="V374" s="331"/>
      <c r="W374" s="331"/>
    </row>
    <row r="375" spans="1:23" s="332" customFormat="1" hidden="1" outlineLevel="2">
      <c r="A375" s="300" t="s">
        <v>109</v>
      </c>
      <c r="B375" s="301" t="s">
        <v>223</v>
      </c>
      <c r="C375" s="302" t="s">
        <v>145</v>
      </c>
      <c r="D375" s="303" t="e">
        <f>'[1]Pl 2016-20 PFC'!#REF!</f>
        <v>#REF!</v>
      </c>
      <c r="E375" s="304" t="e">
        <f>'[1]Pl 2016-20 PFC'!#REF!</f>
        <v>#REF!</v>
      </c>
      <c r="F375" s="304" t="e">
        <f>'[1]Pl 2016-20 PFC'!#REF!</f>
        <v>#REF!</v>
      </c>
      <c r="G375" s="304">
        <f>'[1]Pl 2016-20 PFC'!D397</f>
        <v>158850000</v>
      </c>
      <c r="H375" s="304">
        <f>'[1]Pl 2016-20 PFC'!E397</f>
        <v>0</v>
      </c>
      <c r="I375" s="304">
        <f>'[1]Pl 2016-20 PFC'!F397</f>
        <v>158850000</v>
      </c>
      <c r="J375" s="304" t="e">
        <f>'[1]Pl 2016-20 PFC'!#REF!</f>
        <v>#REF!</v>
      </c>
      <c r="K375" s="331"/>
      <c r="L375" s="331"/>
      <c r="M375" s="331"/>
      <c r="N375" s="331"/>
      <c r="O375" s="331"/>
      <c r="P375" s="331"/>
      <c r="Q375" s="331"/>
      <c r="R375" s="331"/>
      <c r="S375" s="331"/>
      <c r="T375" s="331"/>
      <c r="U375" s="331"/>
      <c r="V375" s="331"/>
      <c r="W375" s="331"/>
    </row>
    <row r="376" spans="1:23" s="332" customFormat="1" hidden="1" outlineLevel="2">
      <c r="A376" s="300" t="s">
        <v>111</v>
      </c>
      <c r="B376" s="301" t="s">
        <v>177</v>
      </c>
      <c r="C376" s="302" t="s">
        <v>147</v>
      </c>
      <c r="D376" s="303" t="e">
        <f>'[1]Pl 2016-20 PFC'!#REF!</f>
        <v>#REF!</v>
      </c>
      <c r="E376" s="304" t="e">
        <f>'[1]Pl 2016-20 PFC'!#REF!</f>
        <v>#REF!</v>
      </c>
      <c r="F376" s="304" t="e">
        <f>'[1]Pl 2016-20 PFC'!#REF!</f>
        <v>#REF!</v>
      </c>
      <c r="G376" s="312">
        <f>'[1]Pl 2016-20 PFC'!D398</f>
        <v>90000</v>
      </c>
      <c r="H376" s="312">
        <f>'[1]Pl 2016-20 PFC'!E398</f>
        <v>0</v>
      </c>
      <c r="I376" s="312">
        <f>'[1]Pl 2016-20 PFC'!F398</f>
        <v>90000</v>
      </c>
      <c r="J376" s="312" t="e">
        <f>'[1]Pl 2016-20 PFC'!#REF!</f>
        <v>#REF!</v>
      </c>
      <c r="K376" s="331"/>
      <c r="L376" s="331"/>
      <c r="M376" s="331"/>
      <c r="N376" s="331"/>
      <c r="O376" s="331"/>
      <c r="P376" s="331"/>
      <c r="Q376" s="331"/>
      <c r="R376" s="331"/>
      <c r="S376" s="331"/>
      <c r="T376" s="331"/>
      <c r="U376" s="331"/>
      <c r="V376" s="331"/>
      <c r="W376" s="331"/>
    </row>
    <row r="377" spans="1:23" s="332" customFormat="1" hidden="1" outlineLevel="2">
      <c r="A377" s="300"/>
      <c r="B377" s="301" t="s">
        <v>148</v>
      </c>
      <c r="C377" s="302" t="s">
        <v>147</v>
      </c>
      <c r="D377" s="303" t="e">
        <f>'[1]Pl 2016-20 PFC'!#REF!</f>
        <v>#REF!</v>
      </c>
      <c r="E377" s="304" t="e">
        <f>'[1]Pl 2016-20 PFC'!#REF!</f>
        <v>#REF!</v>
      </c>
      <c r="F377" s="304" t="e">
        <f>'[1]Pl 2016-20 PFC'!#REF!</f>
        <v>#REF!</v>
      </c>
      <c r="G377" s="304">
        <f>'[1]Pl 2016-20 PFC'!D399</f>
        <v>90000</v>
      </c>
      <c r="H377" s="304">
        <f>'[1]Pl 2016-20 PFC'!E399</f>
        <v>0</v>
      </c>
      <c r="I377" s="304">
        <f>'[1]Pl 2016-20 PFC'!F399</f>
        <v>90000</v>
      </c>
      <c r="J377" s="304" t="e">
        <f>'[1]Pl 2016-20 PFC'!#REF!</f>
        <v>#REF!</v>
      </c>
      <c r="K377" s="331"/>
      <c r="L377" s="331"/>
      <c r="M377" s="331"/>
      <c r="N377" s="331"/>
      <c r="O377" s="331"/>
      <c r="P377" s="331"/>
      <c r="Q377" s="331"/>
      <c r="R377" s="331"/>
      <c r="S377" s="331"/>
      <c r="T377" s="331"/>
      <c r="U377" s="331"/>
      <c r="V377" s="331"/>
      <c r="W377" s="331"/>
    </row>
    <row r="378" spans="1:23" s="332" customFormat="1" hidden="1" outlineLevel="2">
      <c r="A378" s="300"/>
      <c r="B378" s="301" t="s">
        <v>149</v>
      </c>
      <c r="C378" s="302" t="s">
        <v>145</v>
      </c>
      <c r="D378" s="303" t="e">
        <f>'[1]Pl 2016-20 PFC'!#REF!</f>
        <v>#REF!</v>
      </c>
      <c r="E378" s="304" t="e">
        <f>'[1]Pl 2016-20 PFC'!#REF!</f>
        <v>#REF!</v>
      </c>
      <c r="F378" s="304" t="e">
        <f>'[1]Pl 2016-20 PFC'!#REF!</f>
        <v>#REF!</v>
      </c>
      <c r="G378" s="304">
        <f>'[1]Pl 2016-20 PFC'!D400</f>
        <v>2000000</v>
      </c>
      <c r="H378" s="304">
        <f>'[1]Pl 2016-20 PFC'!E400</f>
        <v>0</v>
      </c>
      <c r="I378" s="304">
        <f>'[1]Pl 2016-20 PFC'!F400</f>
        <v>2000000</v>
      </c>
      <c r="J378" s="304" t="e">
        <f>'[1]Pl 2016-20 PFC'!#REF!</f>
        <v>#REF!</v>
      </c>
      <c r="K378" s="331"/>
      <c r="L378" s="331"/>
      <c r="M378" s="331"/>
      <c r="N378" s="331"/>
      <c r="O378" s="331"/>
      <c r="P378" s="331"/>
      <c r="Q378" s="331"/>
      <c r="R378" s="331"/>
      <c r="S378" s="331"/>
      <c r="T378" s="331"/>
      <c r="U378" s="331"/>
      <c r="V378" s="331"/>
      <c r="W378" s="331"/>
    </row>
    <row r="379" spans="1:23" s="332" customFormat="1" ht="47.25" hidden="1" outlineLevel="2">
      <c r="A379" s="300"/>
      <c r="B379" s="301" t="s">
        <v>150</v>
      </c>
      <c r="C379" s="302" t="s">
        <v>145</v>
      </c>
      <c r="D379" s="303" t="e">
        <f>'[1]Pl 2016-20 PFC'!#REF!</f>
        <v>#REF!</v>
      </c>
      <c r="E379" s="304" t="e">
        <f>'[1]Pl 2016-20 PFC'!#REF!</f>
        <v>#REF!</v>
      </c>
      <c r="F379" s="304" t="e">
        <f>'[1]Pl 2016-20 PFC'!#REF!</f>
        <v>#REF!</v>
      </c>
      <c r="G379" s="304">
        <f>'[1]Pl 2016-20 PFC'!D401</f>
        <v>57000000</v>
      </c>
      <c r="H379" s="304">
        <f>'[1]Pl 2016-20 PFC'!E401</f>
        <v>0</v>
      </c>
      <c r="I379" s="304">
        <f>'[1]Pl 2016-20 PFC'!F401</f>
        <v>57000000</v>
      </c>
      <c r="J379" s="304" t="e">
        <f>'[1]Pl 2016-20 PFC'!#REF!</f>
        <v>#REF!</v>
      </c>
      <c r="K379" s="331"/>
      <c r="L379" s="331"/>
      <c r="M379" s="331"/>
      <c r="N379" s="331"/>
      <c r="O379" s="331"/>
      <c r="P379" s="331"/>
      <c r="Q379" s="331"/>
      <c r="R379" s="331"/>
      <c r="S379" s="331"/>
      <c r="T379" s="331"/>
      <c r="U379" s="331"/>
      <c r="V379" s="331"/>
      <c r="W379" s="331"/>
    </row>
    <row r="380" spans="1:23" s="306" customFormat="1" hidden="1" outlineLevel="2">
      <c r="A380" s="300"/>
      <c r="B380" s="301" t="s">
        <v>151</v>
      </c>
      <c r="C380" s="302" t="s">
        <v>145</v>
      </c>
      <c r="D380" s="303" t="e">
        <f>'[1]Pl 2016-20 PFC'!#REF!</f>
        <v>#REF!</v>
      </c>
      <c r="E380" s="304" t="e">
        <f>'[1]Pl 2016-20 PFC'!#REF!</f>
        <v>#REF!</v>
      </c>
      <c r="F380" s="304" t="e">
        <f>'[1]Pl 2016-20 PFC'!#REF!</f>
        <v>#REF!</v>
      </c>
      <c r="G380" s="304">
        <f>'[1]Pl 2016-20 PFC'!D402</f>
        <v>1300000</v>
      </c>
      <c r="H380" s="304">
        <f>'[1]Pl 2016-20 PFC'!E402</f>
        <v>0</v>
      </c>
      <c r="I380" s="304">
        <f>'[1]Pl 2016-20 PFC'!F402</f>
        <v>1300000</v>
      </c>
      <c r="J380" s="304" t="e">
        <f>'[1]Pl 2016-20 PFC'!#REF!</f>
        <v>#REF!</v>
      </c>
      <c r="K380" s="305"/>
      <c r="L380" s="305"/>
      <c r="M380" s="305"/>
      <c r="N380" s="305"/>
      <c r="O380" s="305"/>
      <c r="P380" s="305"/>
      <c r="Q380" s="305"/>
      <c r="R380" s="305"/>
      <c r="S380" s="305"/>
      <c r="T380" s="305"/>
      <c r="U380" s="305"/>
      <c r="V380" s="305"/>
      <c r="W380" s="305"/>
    </row>
    <row r="381" spans="1:23" s="306" customFormat="1" hidden="1" outlineLevel="2">
      <c r="A381" s="300"/>
      <c r="B381" s="301" t="s">
        <v>152</v>
      </c>
      <c r="C381" s="302" t="s">
        <v>145</v>
      </c>
      <c r="D381" s="303" t="e">
        <f>'[1]Pl 2016-20 PFC'!#REF!</f>
        <v>#REF!</v>
      </c>
      <c r="E381" s="304" t="e">
        <f>'[1]Pl 2016-20 PFC'!#REF!</f>
        <v>#REF!</v>
      </c>
      <c r="F381" s="304" t="e">
        <f>'[1]Pl 2016-20 PFC'!#REF!</f>
        <v>#REF!</v>
      </c>
      <c r="G381" s="304">
        <f>'[1]Pl 2016-20 PFC'!D403</f>
        <v>50000</v>
      </c>
      <c r="H381" s="304">
        <f>'[1]Pl 2016-20 PFC'!E403</f>
        <v>0</v>
      </c>
      <c r="I381" s="304">
        <f>'[1]Pl 2016-20 PFC'!F403</f>
        <v>50000</v>
      </c>
      <c r="J381" s="304" t="e">
        <f>'[1]Pl 2016-20 PFC'!#REF!</f>
        <v>#REF!</v>
      </c>
      <c r="K381" s="305"/>
      <c r="L381" s="305"/>
      <c r="M381" s="305"/>
      <c r="N381" s="305"/>
      <c r="O381" s="305"/>
      <c r="P381" s="305"/>
      <c r="Q381" s="305"/>
      <c r="R381" s="305"/>
      <c r="S381" s="305"/>
      <c r="T381" s="305"/>
      <c r="U381" s="305"/>
      <c r="V381" s="305"/>
      <c r="W381" s="305"/>
    </row>
    <row r="382" spans="1:23" s="306" customFormat="1" ht="31.5" hidden="1" outlineLevel="2">
      <c r="A382" s="300"/>
      <c r="B382" s="301" t="s">
        <v>153</v>
      </c>
      <c r="C382" s="302" t="s">
        <v>145</v>
      </c>
      <c r="D382" s="303" t="e">
        <f>'[1]Pl 2016-20 PFC'!#REF!</f>
        <v>#REF!</v>
      </c>
      <c r="E382" s="304" t="e">
        <f>'[1]Pl 2016-20 PFC'!#REF!</f>
        <v>#REF!</v>
      </c>
      <c r="F382" s="304" t="e">
        <f>'[1]Pl 2016-20 PFC'!#REF!</f>
        <v>#REF!</v>
      </c>
      <c r="G382" s="304">
        <f>'[1]Pl 2016-20 PFC'!D404</f>
        <v>98500000</v>
      </c>
      <c r="H382" s="304">
        <f>'[1]Pl 2016-20 PFC'!E404</f>
        <v>0</v>
      </c>
      <c r="I382" s="304">
        <f>'[1]Pl 2016-20 PFC'!F404</f>
        <v>98500000</v>
      </c>
      <c r="J382" s="304" t="e">
        <f>'[1]Pl 2016-20 PFC'!#REF!</f>
        <v>#REF!</v>
      </c>
      <c r="K382" s="305"/>
      <c r="L382" s="305"/>
      <c r="M382" s="305"/>
      <c r="N382" s="305"/>
      <c r="O382" s="305"/>
      <c r="P382" s="305"/>
      <c r="Q382" s="305"/>
      <c r="R382" s="305"/>
      <c r="S382" s="305"/>
      <c r="T382" s="305"/>
      <c r="U382" s="305"/>
      <c r="V382" s="305"/>
      <c r="W382" s="305"/>
    </row>
    <row r="383" spans="1:23" s="306" customFormat="1" hidden="1" outlineLevel="2">
      <c r="A383" s="300"/>
      <c r="B383" s="301" t="s">
        <v>154</v>
      </c>
      <c r="C383" s="302"/>
      <c r="D383" s="303" t="e">
        <f>'[1]Pl 2016-20 PFC'!#REF!</f>
        <v>#REF!</v>
      </c>
      <c r="E383" s="304" t="e">
        <f>'[1]Pl 2016-20 PFC'!#REF!</f>
        <v>#REF!</v>
      </c>
      <c r="F383" s="304" t="e">
        <f>'[1]Pl 2016-20 PFC'!#REF!</f>
        <v>#REF!</v>
      </c>
      <c r="G383" s="304">
        <f>'[1]Pl 2016-20 PFC'!D405</f>
        <v>0</v>
      </c>
      <c r="H383" s="304">
        <f>'[1]Pl 2016-20 PFC'!E405</f>
        <v>0</v>
      </c>
      <c r="I383" s="304">
        <f>'[1]Pl 2016-20 PFC'!F405</f>
        <v>0</v>
      </c>
      <c r="J383" s="304" t="e">
        <f>'[1]Pl 2016-20 PFC'!#REF!</f>
        <v>#REF!</v>
      </c>
      <c r="K383" s="305"/>
      <c r="L383" s="305"/>
      <c r="M383" s="305"/>
      <c r="N383" s="305"/>
      <c r="O383" s="305"/>
      <c r="P383" s="305"/>
      <c r="Q383" s="305"/>
      <c r="R383" s="305"/>
      <c r="S383" s="305"/>
      <c r="T383" s="305"/>
      <c r="U383" s="305"/>
      <c r="V383" s="305"/>
      <c r="W383" s="305"/>
    </row>
    <row r="384" spans="1:23" s="306" customFormat="1" hidden="1" outlineLevel="2">
      <c r="A384" s="300"/>
      <c r="B384" s="301" t="s">
        <v>155</v>
      </c>
      <c r="C384" s="302"/>
      <c r="D384" s="303" t="e">
        <f>'[1]Pl 2016-20 PFC'!#REF!</f>
        <v>#REF!</v>
      </c>
      <c r="E384" s="304" t="e">
        <f>'[1]Pl 2016-20 PFC'!#REF!</f>
        <v>#REF!</v>
      </c>
      <c r="F384" s="304" t="e">
        <f>'[1]Pl 2016-20 PFC'!#REF!</f>
        <v>#REF!</v>
      </c>
      <c r="G384" s="304">
        <f>'[1]Pl 2016-20 PFC'!D406</f>
        <v>0</v>
      </c>
      <c r="H384" s="304">
        <f>'[1]Pl 2016-20 PFC'!E406</f>
        <v>0</v>
      </c>
      <c r="I384" s="304">
        <f>'[1]Pl 2016-20 PFC'!F406</f>
        <v>0</v>
      </c>
      <c r="J384" s="304" t="e">
        <f>'[1]Pl 2016-20 PFC'!#REF!</f>
        <v>#REF!</v>
      </c>
      <c r="K384" s="305"/>
      <c r="L384" s="305"/>
      <c r="M384" s="305"/>
      <c r="N384" s="305"/>
      <c r="O384" s="305"/>
      <c r="P384" s="305"/>
      <c r="Q384" s="305"/>
      <c r="R384" s="305"/>
      <c r="S384" s="305"/>
      <c r="T384" s="305"/>
      <c r="U384" s="305"/>
      <c r="V384" s="305"/>
      <c r="W384" s="305"/>
    </row>
    <row r="385" spans="1:23" s="306" customFormat="1" hidden="1" outlineLevel="2">
      <c r="A385" s="300"/>
      <c r="B385" s="301" t="s">
        <v>156</v>
      </c>
      <c r="C385" s="302"/>
      <c r="D385" s="303" t="e">
        <f>'[1]Pl 2016-20 PFC'!#REF!</f>
        <v>#REF!</v>
      </c>
      <c r="E385" s="304" t="e">
        <f>'[1]Pl 2016-20 PFC'!#REF!</f>
        <v>#REF!</v>
      </c>
      <c r="F385" s="304" t="e">
        <f>'[1]Pl 2016-20 PFC'!#REF!</f>
        <v>#REF!</v>
      </c>
      <c r="G385" s="304">
        <f>'[1]Pl 2016-20 PFC'!D407</f>
        <v>0</v>
      </c>
      <c r="H385" s="304">
        <f>'[1]Pl 2016-20 PFC'!E407</f>
        <v>0</v>
      </c>
      <c r="I385" s="304">
        <f>'[1]Pl 2016-20 PFC'!F407</f>
        <v>0</v>
      </c>
      <c r="J385" s="304" t="e">
        <f>'[1]Pl 2016-20 PFC'!#REF!</f>
        <v>#REF!</v>
      </c>
      <c r="K385" s="305"/>
      <c r="L385" s="305"/>
      <c r="M385" s="305"/>
      <c r="N385" s="305"/>
      <c r="O385" s="305"/>
      <c r="P385" s="305"/>
      <c r="Q385" s="305"/>
      <c r="R385" s="305"/>
      <c r="S385" s="305"/>
      <c r="T385" s="305"/>
      <c r="U385" s="305"/>
      <c r="V385" s="305"/>
      <c r="W385" s="305"/>
    </row>
    <row r="386" spans="1:23" s="306" customFormat="1" hidden="1" outlineLevel="2">
      <c r="A386" s="300"/>
      <c r="B386" s="301" t="s">
        <v>157</v>
      </c>
      <c r="C386" s="302"/>
      <c r="D386" s="303" t="e">
        <f>'[1]Pl 2016-20 PFC'!#REF!</f>
        <v>#REF!</v>
      </c>
      <c r="E386" s="304" t="e">
        <f>'[1]Pl 2016-20 PFC'!#REF!</f>
        <v>#REF!</v>
      </c>
      <c r="F386" s="304" t="e">
        <f>'[1]Pl 2016-20 PFC'!#REF!</f>
        <v>#REF!</v>
      </c>
      <c r="G386" s="304">
        <f>'[1]Pl 2016-20 PFC'!D408</f>
        <v>0</v>
      </c>
      <c r="H386" s="304">
        <f>'[1]Pl 2016-20 PFC'!E408</f>
        <v>0</v>
      </c>
      <c r="I386" s="304">
        <f>'[1]Pl 2016-20 PFC'!F408</f>
        <v>0</v>
      </c>
      <c r="J386" s="304" t="e">
        <f>'[1]Pl 2016-20 PFC'!#REF!</f>
        <v>#REF!</v>
      </c>
      <c r="K386" s="305"/>
      <c r="L386" s="305"/>
      <c r="M386" s="305"/>
      <c r="N386" s="305"/>
      <c r="O386" s="305"/>
      <c r="P386" s="305"/>
      <c r="Q386" s="305"/>
      <c r="R386" s="305"/>
      <c r="S386" s="305"/>
      <c r="T386" s="305"/>
      <c r="U386" s="305"/>
      <c r="V386" s="305"/>
      <c r="W386" s="305"/>
    </row>
    <row r="387" spans="1:23" s="306" customFormat="1" hidden="1" outlineLevel="2">
      <c r="A387" s="300"/>
      <c r="B387" s="301" t="s">
        <v>158</v>
      </c>
      <c r="C387" s="302"/>
      <c r="D387" s="303" t="e">
        <f>'[1]Pl 2016-20 PFC'!#REF!</f>
        <v>#REF!</v>
      </c>
      <c r="E387" s="304" t="e">
        <f>'[1]Pl 2016-20 PFC'!#REF!</f>
        <v>#REF!</v>
      </c>
      <c r="F387" s="304" t="e">
        <f>'[1]Pl 2016-20 PFC'!#REF!</f>
        <v>#REF!</v>
      </c>
      <c r="G387" s="304">
        <f>'[1]Pl 2016-20 PFC'!D409</f>
        <v>0</v>
      </c>
      <c r="H387" s="304">
        <f>'[1]Pl 2016-20 PFC'!E409</f>
        <v>0</v>
      </c>
      <c r="I387" s="304">
        <f>'[1]Pl 2016-20 PFC'!F409</f>
        <v>0</v>
      </c>
      <c r="J387" s="304" t="e">
        <f>'[1]Pl 2016-20 PFC'!#REF!</f>
        <v>#REF!</v>
      </c>
      <c r="K387" s="305"/>
      <c r="L387" s="305"/>
      <c r="M387" s="305"/>
      <c r="N387" s="305"/>
      <c r="O387" s="305"/>
      <c r="P387" s="305"/>
      <c r="Q387" s="305"/>
      <c r="R387" s="305"/>
      <c r="S387" s="305"/>
      <c r="T387" s="305"/>
      <c r="U387" s="305"/>
      <c r="V387" s="305"/>
      <c r="W387" s="305"/>
    </row>
    <row r="388" spans="1:23" s="306" customFormat="1" hidden="1" outlineLevel="2">
      <c r="A388" s="300"/>
      <c r="B388" s="301" t="s">
        <v>159</v>
      </c>
      <c r="C388" s="302"/>
      <c r="D388" s="303" t="e">
        <f>'[1]Pl 2016-20 PFC'!#REF!</f>
        <v>#REF!</v>
      </c>
      <c r="E388" s="304" t="e">
        <f>'[1]Pl 2016-20 PFC'!#REF!</f>
        <v>#REF!</v>
      </c>
      <c r="F388" s="304" t="e">
        <f>'[1]Pl 2016-20 PFC'!#REF!</f>
        <v>#REF!</v>
      </c>
      <c r="G388" s="304">
        <f>'[1]Pl 2016-20 PFC'!D410</f>
        <v>0</v>
      </c>
      <c r="H388" s="304">
        <f>'[1]Pl 2016-20 PFC'!E410</f>
        <v>0</v>
      </c>
      <c r="I388" s="304">
        <f>'[1]Pl 2016-20 PFC'!F410</f>
        <v>0</v>
      </c>
      <c r="J388" s="304" t="e">
        <f>'[1]Pl 2016-20 PFC'!#REF!</f>
        <v>#REF!</v>
      </c>
      <c r="K388" s="305"/>
      <c r="L388" s="305"/>
      <c r="M388" s="305"/>
      <c r="N388" s="305"/>
      <c r="O388" s="305"/>
      <c r="P388" s="305"/>
      <c r="Q388" s="305"/>
      <c r="R388" s="305"/>
      <c r="S388" s="305"/>
      <c r="T388" s="305"/>
      <c r="U388" s="305"/>
      <c r="V388" s="305"/>
      <c r="W388" s="305"/>
    </row>
    <row r="389" spans="1:23" s="306" customFormat="1" hidden="1" outlineLevel="2">
      <c r="A389" s="300"/>
      <c r="B389" s="301" t="s">
        <v>160</v>
      </c>
      <c r="C389" s="302"/>
      <c r="D389" s="303" t="e">
        <f>'[1]Pl 2016-20 PFC'!#REF!</f>
        <v>#REF!</v>
      </c>
      <c r="E389" s="304" t="e">
        <f>'[1]Pl 2016-20 PFC'!#REF!</f>
        <v>#REF!</v>
      </c>
      <c r="F389" s="304" t="e">
        <f>'[1]Pl 2016-20 PFC'!#REF!</f>
        <v>#REF!</v>
      </c>
      <c r="G389" s="304">
        <f>'[1]Pl 2016-20 PFC'!D411</f>
        <v>0</v>
      </c>
      <c r="H389" s="304">
        <f>'[1]Pl 2016-20 PFC'!E411</f>
        <v>0</v>
      </c>
      <c r="I389" s="304">
        <f>'[1]Pl 2016-20 PFC'!F411</f>
        <v>0</v>
      </c>
      <c r="J389" s="304" t="e">
        <f>'[1]Pl 2016-20 PFC'!#REF!</f>
        <v>#REF!</v>
      </c>
      <c r="K389" s="305"/>
      <c r="L389" s="305"/>
      <c r="M389" s="305"/>
      <c r="N389" s="305"/>
      <c r="O389" s="305"/>
      <c r="P389" s="305"/>
      <c r="Q389" s="305"/>
      <c r="R389" s="305"/>
      <c r="S389" s="305"/>
      <c r="T389" s="305"/>
      <c r="U389" s="305"/>
      <c r="V389" s="305"/>
      <c r="W389" s="305"/>
    </row>
    <row r="390" spans="1:23" s="306" customFormat="1" hidden="1" outlineLevel="2">
      <c r="A390" s="300"/>
      <c r="B390" s="301" t="s">
        <v>161</v>
      </c>
      <c r="C390" s="302"/>
      <c r="D390" s="303" t="e">
        <f>'[1]Pl 2016-20 PFC'!#REF!</f>
        <v>#REF!</v>
      </c>
      <c r="E390" s="304" t="e">
        <f>'[1]Pl 2016-20 PFC'!#REF!</f>
        <v>#REF!</v>
      </c>
      <c r="F390" s="304" t="e">
        <f>'[1]Pl 2016-20 PFC'!#REF!</f>
        <v>#REF!</v>
      </c>
      <c r="G390" s="304">
        <f>'[1]Pl 2016-20 PFC'!D412</f>
        <v>0</v>
      </c>
      <c r="H390" s="304">
        <f>'[1]Pl 2016-20 PFC'!E412</f>
        <v>0</v>
      </c>
      <c r="I390" s="304">
        <f>'[1]Pl 2016-20 PFC'!F412</f>
        <v>0</v>
      </c>
      <c r="J390" s="304" t="e">
        <f>'[1]Pl 2016-20 PFC'!#REF!</f>
        <v>#REF!</v>
      </c>
      <c r="K390" s="305"/>
      <c r="L390" s="305"/>
      <c r="M390" s="305"/>
      <c r="N390" s="305"/>
      <c r="O390" s="305"/>
      <c r="P390" s="305"/>
      <c r="Q390" s="305"/>
      <c r="R390" s="305"/>
      <c r="S390" s="305"/>
      <c r="T390" s="305"/>
      <c r="U390" s="305"/>
      <c r="V390" s="305"/>
      <c r="W390" s="305"/>
    </row>
    <row r="391" spans="1:23" s="306" customFormat="1" hidden="1" outlineLevel="2">
      <c r="A391" s="300"/>
      <c r="B391" s="301" t="s">
        <v>162</v>
      </c>
      <c r="C391" s="302"/>
      <c r="D391" s="303" t="e">
        <f>'[1]Pl 2016-20 PFC'!#REF!</f>
        <v>#REF!</v>
      </c>
      <c r="E391" s="304" t="e">
        <f>'[1]Pl 2016-20 PFC'!#REF!</f>
        <v>#REF!</v>
      </c>
      <c r="F391" s="304" t="e">
        <f>'[1]Pl 2016-20 PFC'!#REF!</f>
        <v>#REF!</v>
      </c>
      <c r="G391" s="304">
        <f>'[1]Pl 2016-20 PFC'!D413</f>
        <v>0</v>
      </c>
      <c r="H391" s="304">
        <f>'[1]Pl 2016-20 PFC'!E413</f>
        <v>0</v>
      </c>
      <c r="I391" s="304">
        <f>'[1]Pl 2016-20 PFC'!F413</f>
        <v>0</v>
      </c>
      <c r="J391" s="304" t="e">
        <f>'[1]Pl 2016-20 PFC'!#REF!</f>
        <v>#REF!</v>
      </c>
      <c r="K391" s="305"/>
      <c r="L391" s="305"/>
      <c r="M391" s="305"/>
      <c r="N391" s="305"/>
      <c r="O391" s="305"/>
      <c r="P391" s="305"/>
      <c r="Q391" s="305"/>
      <c r="R391" s="305"/>
      <c r="S391" s="305"/>
      <c r="T391" s="305"/>
      <c r="U391" s="305"/>
      <c r="V391" s="305"/>
      <c r="W391" s="305"/>
    </row>
    <row r="392" spans="1:23" s="306" customFormat="1" hidden="1" outlineLevel="2">
      <c r="A392" s="300"/>
      <c r="B392" s="301" t="s">
        <v>163</v>
      </c>
      <c r="C392" s="302"/>
      <c r="D392" s="303" t="e">
        <f>'[1]Pl 2016-20 PFC'!#REF!</f>
        <v>#REF!</v>
      </c>
      <c r="E392" s="304" t="e">
        <f>'[1]Pl 2016-20 PFC'!#REF!</f>
        <v>#REF!</v>
      </c>
      <c r="F392" s="304" t="e">
        <f>'[1]Pl 2016-20 PFC'!#REF!</f>
        <v>#REF!</v>
      </c>
      <c r="G392" s="304">
        <f>'[1]Pl 2016-20 PFC'!D414</f>
        <v>0</v>
      </c>
      <c r="H392" s="304">
        <f>'[1]Pl 2016-20 PFC'!E414</f>
        <v>0</v>
      </c>
      <c r="I392" s="304">
        <f>'[1]Pl 2016-20 PFC'!F414</f>
        <v>0</v>
      </c>
      <c r="J392" s="304" t="e">
        <f>'[1]Pl 2016-20 PFC'!#REF!</f>
        <v>#REF!</v>
      </c>
      <c r="K392" s="305"/>
      <c r="L392" s="305"/>
      <c r="M392" s="305"/>
      <c r="N392" s="305"/>
      <c r="O392" s="305"/>
      <c r="P392" s="305"/>
      <c r="Q392" s="305"/>
      <c r="R392" s="305"/>
      <c r="S392" s="305"/>
      <c r="T392" s="305"/>
      <c r="U392" s="305"/>
      <c r="V392" s="305"/>
      <c r="W392" s="305"/>
    </row>
    <row r="393" spans="1:23" s="306" customFormat="1" hidden="1" outlineLevel="2">
      <c r="A393" s="300"/>
      <c r="B393" s="301" t="s">
        <v>164</v>
      </c>
      <c r="C393" s="302"/>
      <c r="D393" s="303" t="e">
        <f>'[1]Pl 2016-20 PFC'!#REF!</f>
        <v>#REF!</v>
      </c>
      <c r="E393" s="304" t="e">
        <f>'[1]Pl 2016-20 PFC'!#REF!</f>
        <v>#REF!</v>
      </c>
      <c r="F393" s="304" t="e">
        <f>'[1]Pl 2016-20 PFC'!#REF!</f>
        <v>#REF!</v>
      </c>
      <c r="G393" s="304">
        <f>'[1]Pl 2016-20 PFC'!D415</f>
        <v>0</v>
      </c>
      <c r="H393" s="304">
        <f>'[1]Pl 2016-20 PFC'!E415</f>
        <v>0</v>
      </c>
      <c r="I393" s="304">
        <f>'[1]Pl 2016-20 PFC'!F415</f>
        <v>0</v>
      </c>
      <c r="J393" s="304" t="e">
        <f>'[1]Pl 2016-20 PFC'!#REF!</f>
        <v>#REF!</v>
      </c>
      <c r="K393" s="305"/>
      <c r="L393" s="305"/>
      <c r="M393" s="305"/>
      <c r="N393" s="305"/>
      <c r="O393" s="305"/>
      <c r="P393" s="305"/>
      <c r="Q393" s="305"/>
      <c r="R393" s="305"/>
      <c r="S393" s="305"/>
      <c r="T393" s="305"/>
      <c r="U393" s="305"/>
      <c r="V393" s="305"/>
      <c r="W393" s="305"/>
    </row>
    <row r="394" spans="1:23" s="306" customFormat="1" hidden="1" outlineLevel="2">
      <c r="A394" s="300"/>
      <c r="B394" s="301" t="s">
        <v>165</v>
      </c>
      <c r="C394" s="302"/>
      <c r="D394" s="303" t="e">
        <f>'[1]Pl 2016-20 PFC'!#REF!</f>
        <v>#REF!</v>
      </c>
      <c r="E394" s="304" t="e">
        <f>'[1]Pl 2016-20 PFC'!#REF!</f>
        <v>#REF!</v>
      </c>
      <c r="F394" s="304" t="e">
        <f>'[1]Pl 2016-20 PFC'!#REF!</f>
        <v>#REF!</v>
      </c>
      <c r="G394" s="304">
        <f>'[1]Pl 2016-20 PFC'!D416</f>
        <v>0</v>
      </c>
      <c r="H394" s="304">
        <f>'[1]Pl 2016-20 PFC'!E416</f>
        <v>0</v>
      </c>
      <c r="I394" s="304">
        <f>'[1]Pl 2016-20 PFC'!F416</f>
        <v>0</v>
      </c>
      <c r="J394" s="304" t="e">
        <f>'[1]Pl 2016-20 PFC'!#REF!</f>
        <v>#REF!</v>
      </c>
      <c r="K394" s="305"/>
      <c r="L394" s="305"/>
      <c r="M394" s="305"/>
      <c r="N394" s="305"/>
      <c r="O394" s="305"/>
      <c r="P394" s="305"/>
      <c r="Q394" s="305"/>
      <c r="R394" s="305"/>
      <c r="S394" s="305"/>
      <c r="T394" s="305"/>
      <c r="U394" s="305"/>
      <c r="V394" s="305"/>
      <c r="W394" s="305"/>
    </row>
    <row r="395" spans="1:23" s="306" customFormat="1" hidden="1" outlineLevel="2">
      <c r="A395" s="300"/>
      <c r="B395" s="301" t="s">
        <v>166</v>
      </c>
      <c r="C395" s="302"/>
      <c r="D395" s="303" t="e">
        <f>'[1]Pl 2016-20 PFC'!#REF!</f>
        <v>#REF!</v>
      </c>
      <c r="E395" s="304" t="e">
        <f>'[1]Pl 2016-20 PFC'!#REF!</f>
        <v>#REF!</v>
      </c>
      <c r="F395" s="304" t="e">
        <f>'[1]Pl 2016-20 PFC'!#REF!</f>
        <v>#REF!</v>
      </c>
      <c r="G395" s="304">
        <f>'[1]Pl 2016-20 PFC'!D417</f>
        <v>0</v>
      </c>
      <c r="H395" s="304">
        <f>'[1]Pl 2016-20 PFC'!E417</f>
        <v>0</v>
      </c>
      <c r="I395" s="304">
        <f>'[1]Pl 2016-20 PFC'!F417</f>
        <v>0</v>
      </c>
      <c r="J395" s="304" t="e">
        <f>'[1]Pl 2016-20 PFC'!#REF!</f>
        <v>#REF!</v>
      </c>
      <c r="K395" s="305"/>
      <c r="L395" s="305"/>
      <c r="M395" s="305"/>
      <c r="N395" s="305"/>
      <c r="O395" s="305"/>
      <c r="P395" s="305"/>
      <c r="Q395" s="305"/>
      <c r="R395" s="305"/>
      <c r="S395" s="305"/>
      <c r="T395" s="305"/>
      <c r="U395" s="305"/>
      <c r="V395" s="305"/>
      <c r="W395" s="305"/>
    </row>
    <row r="396" spans="1:23" s="306" customFormat="1" hidden="1" outlineLevel="2">
      <c r="A396" s="300"/>
      <c r="B396" s="301" t="s">
        <v>167</v>
      </c>
      <c r="C396" s="302"/>
      <c r="D396" s="303" t="e">
        <f>'[1]Pl 2016-20 PFC'!#REF!</f>
        <v>#REF!</v>
      </c>
      <c r="E396" s="304" t="e">
        <f>'[1]Pl 2016-20 PFC'!#REF!</f>
        <v>#REF!</v>
      </c>
      <c r="F396" s="304" t="e">
        <f>'[1]Pl 2016-20 PFC'!#REF!</f>
        <v>#REF!</v>
      </c>
      <c r="G396" s="304">
        <f>'[1]Pl 2016-20 PFC'!D418</f>
        <v>0</v>
      </c>
      <c r="H396" s="304">
        <f>'[1]Pl 2016-20 PFC'!E418</f>
        <v>0</v>
      </c>
      <c r="I396" s="304">
        <f>'[1]Pl 2016-20 PFC'!F418</f>
        <v>0</v>
      </c>
      <c r="J396" s="304" t="e">
        <f>'[1]Pl 2016-20 PFC'!#REF!</f>
        <v>#REF!</v>
      </c>
      <c r="K396" s="305"/>
      <c r="L396" s="305"/>
      <c r="M396" s="305"/>
      <c r="N396" s="305"/>
      <c r="O396" s="305"/>
      <c r="P396" s="305"/>
      <c r="Q396" s="305"/>
      <c r="R396" s="305"/>
      <c r="S396" s="305"/>
      <c r="T396" s="305"/>
      <c r="U396" s="305"/>
      <c r="V396" s="305"/>
      <c r="W396" s="305"/>
    </row>
    <row r="397" spans="1:23" s="306" customFormat="1" hidden="1" outlineLevel="2">
      <c r="A397" s="300"/>
      <c r="B397" s="301" t="s">
        <v>168</v>
      </c>
      <c r="C397" s="302"/>
      <c r="D397" s="303" t="e">
        <f>'[1]Pl 2016-20 PFC'!#REF!</f>
        <v>#REF!</v>
      </c>
      <c r="E397" s="304" t="e">
        <f>'[1]Pl 2016-20 PFC'!#REF!</f>
        <v>#REF!</v>
      </c>
      <c r="F397" s="304" t="e">
        <f>'[1]Pl 2016-20 PFC'!#REF!</f>
        <v>#REF!</v>
      </c>
      <c r="G397" s="304">
        <f>'[1]Pl 2016-20 PFC'!D419</f>
        <v>0</v>
      </c>
      <c r="H397" s="304">
        <f>'[1]Pl 2016-20 PFC'!E419</f>
        <v>0</v>
      </c>
      <c r="I397" s="304">
        <f>'[1]Pl 2016-20 PFC'!F419</f>
        <v>0</v>
      </c>
      <c r="J397" s="304" t="e">
        <f>'[1]Pl 2016-20 PFC'!#REF!</f>
        <v>#REF!</v>
      </c>
      <c r="K397" s="305"/>
      <c r="L397" s="305"/>
      <c r="M397" s="305"/>
      <c r="N397" s="305"/>
      <c r="O397" s="305"/>
      <c r="P397" s="305"/>
      <c r="Q397" s="305"/>
      <c r="R397" s="305"/>
      <c r="S397" s="305"/>
      <c r="T397" s="305"/>
      <c r="U397" s="305"/>
      <c r="V397" s="305"/>
      <c r="W397" s="305"/>
    </row>
    <row r="398" spans="1:23" s="306" customFormat="1" hidden="1" outlineLevel="2">
      <c r="A398" s="300"/>
      <c r="B398" s="301" t="s">
        <v>169</v>
      </c>
      <c r="C398" s="302"/>
      <c r="D398" s="303" t="e">
        <f>'[1]Pl 2016-20 PFC'!#REF!</f>
        <v>#REF!</v>
      </c>
      <c r="E398" s="304" t="e">
        <f>'[1]Pl 2016-20 PFC'!#REF!</f>
        <v>#REF!</v>
      </c>
      <c r="F398" s="304" t="e">
        <f>'[1]Pl 2016-20 PFC'!#REF!</f>
        <v>#REF!</v>
      </c>
      <c r="G398" s="304">
        <f>'[1]Pl 2016-20 PFC'!D420</f>
        <v>520000</v>
      </c>
      <c r="H398" s="304">
        <f>'[1]Pl 2016-20 PFC'!E420</f>
        <v>0</v>
      </c>
      <c r="I398" s="304">
        <f>'[1]Pl 2016-20 PFC'!F420</f>
        <v>520000</v>
      </c>
      <c r="J398" s="304" t="e">
        <f>'[1]Pl 2016-20 PFC'!#REF!</f>
        <v>#REF!</v>
      </c>
      <c r="K398" s="305"/>
      <c r="L398" s="305"/>
      <c r="M398" s="305"/>
      <c r="N398" s="305"/>
      <c r="O398" s="305"/>
      <c r="P398" s="305"/>
      <c r="Q398" s="305"/>
      <c r="R398" s="305"/>
      <c r="S398" s="305"/>
      <c r="T398" s="305"/>
      <c r="U398" s="305"/>
      <c r="V398" s="305"/>
      <c r="W398" s="305"/>
    </row>
    <row r="399" spans="1:23" s="306" customFormat="1" hidden="1" outlineLevel="2">
      <c r="A399" s="300"/>
      <c r="B399" s="301" t="s">
        <v>170</v>
      </c>
      <c r="C399" s="302"/>
      <c r="D399" s="303" t="e">
        <f>'[1]Pl 2016-20 PFC'!#REF!</f>
        <v>#REF!</v>
      </c>
      <c r="E399" s="304" t="e">
        <f>'[1]Pl 2016-20 PFC'!#REF!</f>
        <v>#REF!</v>
      </c>
      <c r="F399" s="304" t="e">
        <f>'[1]Pl 2016-20 PFC'!#REF!</f>
        <v>#REF!</v>
      </c>
      <c r="G399" s="304">
        <f>'[1]Pl 2016-20 PFC'!D422</f>
        <v>79980000</v>
      </c>
      <c r="H399" s="304">
        <f>'[1]Pl 2016-20 PFC'!E422</f>
        <v>0</v>
      </c>
      <c r="I399" s="304">
        <f>'[1]Pl 2016-20 PFC'!F422</f>
        <v>79980000</v>
      </c>
      <c r="J399" s="304" t="e">
        <f>'[1]Pl 2016-20 PFC'!#REF!</f>
        <v>#REF!</v>
      </c>
      <c r="K399" s="305"/>
      <c r="L399" s="305"/>
      <c r="M399" s="305"/>
      <c r="N399" s="305"/>
      <c r="O399" s="305"/>
      <c r="P399" s="305"/>
      <c r="Q399" s="305"/>
      <c r="R399" s="305"/>
      <c r="S399" s="305"/>
      <c r="T399" s="305"/>
      <c r="U399" s="305"/>
      <c r="V399" s="305"/>
      <c r="W399" s="305"/>
    </row>
    <row r="400" spans="1:23" s="306" customFormat="1" hidden="1" outlineLevel="2">
      <c r="A400" s="300"/>
      <c r="B400" s="301" t="s">
        <v>171</v>
      </c>
      <c r="C400" s="302"/>
      <c r="D400" s="303" t="e">
        <f>'[1]Pl 2016-20 PFC'!#REF!</f>
        <v>#REF!</v>
      </c>
      <c r="E400" s="304" t="e">
        <f>'[1]Pl 2016-20 PFC'!#REF!</f>
        <v>#REF!</v>
      </c>
      <c r="F400" s="304" t="e">
        <f>'[1]Pl 2016-20 PFC'!#REF!</f>
        <v>#REF!</v>
      </c>
      <c r="G400" s="304">
        <f>'[1]Pl 2016-20 PFC'!D423</f>
        <v>0</v>
      </c>
      <c r="H400" s="304">
        <f>'[1]Pl 2016-20 PFC'!E423</f>
        <v>0</v>
      </c>
      <c r="I400" s="304">
        <f>'[1]Pl 2016-20 PFC'!F423</f>
        <v>0</v>
      </c>
      <c r="J400" s="304" t="e">
        <f>'[1]Pl 2016-20 PFC'!#REF!</f>
        <v>#REF!</v>
      </c>
      <c r="K400" s="305"/>
      <c r="L400" s="305"/>
      <c r="M400" s="305"/>
      <c r="N400" s="305"/>
      <c r="O400" s="305"/>
      <c r="P400" s="305"/>
      <c r="Q400" s="305"/>
      <c r="R400" s="305"/>
      <c r="S400" s="305"/>
      <c r="T400" s="305"/>
      <c r="U400" s="305"/>
      <c r="V400" s="305"/>
      <c r="W400" s="305"/>
    </row>
    <row r="401" spans="1:23" s="306" customFormat="1" hidden="1" outlineLevel="2">
      <c r="A401" s="300"/>
      <c r="B401" s="301" t="s">
        <v>172</v>
      </c>
      <c r="C401" s="302"/>
      <c r="D401" s="303" t="e">
        <f>'[1]Pl 2016-20 PFC'!#REF!</f>
        <v>#REF!</v>
      </c>
      <c r="E401" s="304" t="e">
        <f>'[1]Pl 2016-20 PFC'!#REF!</f>
        <v>#REF!</v>
      </c>
      <c r="F401" s="304" t="e">
        <f>'[1]Pl 2016-20 PFC'!#REF!</f>
        <v>#REF!</v>
      </c>
      <c r="G401" s="304">
        <f>'[1]Pl 2016-20 PFC'!D424</f>
        <v>10000000</v>
      </c>
      <c r="H401" s="304">
        <f>'[1]Pl 2016-20 PFC'!E424</f>
        <v>0</v>
      </c>
      <c r="I401" s="304">
        <f>'[1]Pl 2016-20 PFC'!F424</f>
        <v>10000000</v>
      </c>
      <c r="J401" s="304" t="e">
        <f>'[1]Pl 2016-20 PFC'!#REF!</f>
        <v>#REF!</v>
      </c>
      <c r="K401" s="305"/>
      <c r="L401" s="305"/>
      <c r="M401" s="305"/>
      <c r="N401" s="305"/>
      <c r="O401" s="305"/>
      <c r="P401" s="305"/>
      <c r="Q401" s="305"/>
      <c r="R401" s="305"/>
      <c r="S401" s="305"/>
      <c r="T401" s="305"/>
      <c r="U401" s="305"/>
      <c r="V401" s="305"/>
      <c r="W401" s="305"/>
    </row>
    <row r="402" spans="1:23" s="306" customFormat="1" hidden="1" outlineLevel="2">
      <c r="A402" s="300"/>
      <c r="B402" s="301"/>
      <c r="C402" s="302"/>
      <c r="D402" s="303"/>
      <c r="E402" s="304"/>
      <c r="F402" s="304"/>
      <c r="G402" s="304"/>
      <c r="H402" s="304"/>
      <c r="I402" s="304"/>
      <c r="J402" s="304"/>
      <c r="K402" s="305"/>
      <c r="L402" s="305"/>
      <c r="M402" s="305"/>
      <c r="N402" s="305"/>
      <c r="O402" s="305"/>
      <c r="P402" s="305"/>
      <c r="Q402" s="305"/>
      <c r="R402" s="305"/>
      <c r="S402" s="305"/>
      <c r="T402" s="305"/>
      <c r="U402" s="305"/>
      <c r="V402" s="305"/>
      <c r="W402" s="305"/>
    </row>
    <row r="403" spans="1:23" s="332" customFormat="1" hidden="1" outlineLevel="2">
      <c r="A403" s="300" t="s">
        <v>23</v>
      </c>
      <c r="B403" s="301" t="s">
        <v>173</v>
      </c>
      <c r="C403" s="302" t="s">
        <v>77</v>
      </c>
      <c r="D403" s="303" t="e">
        <f>'[1]Pl 2016-20 PFC'!#REF!</f>
        <v>#REF!</v>
      </c>
      <c r="E403" s="304" t="e">
        <f>'[1]Pl 2016-20 PFC'!#REF!</f>
        <v>#REF!</v>
      </c>
      <c r="F403" s="304" t="e">
        <f>'[1]Pl 2016-20 PFC'!#REF!</f>
        <v>#REF!</v>
      </c>
      <c r="G403" s="304">
        <f>'[1]Pl 2016-20 PFC'!D426</f>
        <v>3313305000</v>
      </c>
      <c r="H403" s="304">
        <f>'[1]Pl 2016-20 PFC'!E426</f>
        <v>0</v>
      </c>
      <c r="I403" s="304">
        <f>'[1]Pl 2016-20 PFC'!F426</f>
        <v>3313305000</v>
      </c>
      <c r="J403" s="304" t="e">
        <f>'[1]Pl 2016-20 PFC'!#REF!</f>
        <v>#REF!</v>
      </c>
      <c r="K403" s="331"/>
      <c r="L403" s="331"/>
      <c r="M403" s="331"/>
      <c r="N403" s="331"/>
      <c r="O403" s="331"/>
      <c r="P403" s="331"/>
      <c r="Q403" s="331"/>
      <c r="R403" s="331"/>
      <c r="S403" s="331"/>
      <c r="T403" s="331"/>
      <c r="U403" s="331"/>
      <c r="V403" s="331"/>
      <c r="W403" s="331"/>
    </row>
    <row r="404" spans="1:23" s="331" customFormat="1" hidden="1" outlineLevel="2">
      <c r="A404" s="300" t="s">
        <v>174</v>
      </c>
      <c r="B404" s="301" t="s">
        <v>223</v>
      </c>
      <c r="C404" s="302" t="s">
        <v>175</v>
      </c>
      <c r="D404" s="303" t="e">
        <f>'[1]Pl 2016-20 PFC'!#REF!</f>
        <v>#REF!</v>
      </c>
      <c r="E404" s="304" t="e">
        <f>'[1]Pl 2016-20 PFC'!#REF!</f>
        <v>#REF!</v>
      </c>
      <c r="F404" s="304" t="e">
        <f>'[1]Pl 2016-20 PFC'!#REF!</f>
        <v>#REF!</v>
      </c>
      <c r="G404" s="304">
        <f>'[1]Pl 2016-20 PFC'!D427</f>
        <v>3313305000</v>
      </c>
      <c r="H404" s="304">
        <f>'[1]Pl 2016-20 PFC'!E427</f>
        <v>0</v>
      </c>
      <c r="I404" s="304">
        <f>'[1]Pl 2016-20 PFC'!F427</f>
        <v>3313305000</v>
      </c>
      <c r="J404" s="304" t="e">
        <f>'[1]Pl 2016-20 PFC'!#REF!</f>
        <v>#REF!</v>
      </c>
    </row>
    <row r="405" spans="1:23" s="334" customFormat="1" hidden="1" outlineLevel="2">
      <c r="A405" s="300" t="s">
        <v>176</v>
      </c>
      <c r="B405" s="301" t="s">
        <v>177</v>
      </c>
      <c r="C405" s="333" t="s">
        <v>178</v>
      </c>
      <c r="D405" s="303" t="e">
        <f>'[1]Pl 2016-20 PFC'!#REF!</f>
        <v>#REF!</v>
      </c>
      <c r="E405" s="304" t="e">
        <f>'[1]Pl 2016-20 PFC'!#REF!</f>
        <v>#REF!</v>
      </c>
      <c r="F405" s="304" t="e">
        <f>'[1]Pl 2016-20 PFC'!#REF!</f>
        <v>#REF!</v>
      </c>
      <c r="G405" s="304">
        <f>'[1]Pl 2016-20 PFC'!D428</f>
        <v>0</v>
      </c>
      <c r="H405" s="304">
        <f>'[1]Pl 2016-20 PFC'!E428</f>
        <v>0</v>
      </c>
      <c r="I405" s="304">
        <f>'[1]Pl 2016-20 PFC'!F428</f>
        <v>0</v>
      </c>
      <c r="J405" s="304" t="e">
        <f>'[1]Pl 2016-20 PFC'!#REF!</f>
        <v>#REF!</v>
      </c>
      <c r="K405" s="331"/>
      <c r="L405" s="331"/>
      <c r="M405" s="331"/>
      <c r="N405" s="331"/>
      <c r="O405" s="331"/>
      <c r="P405" s="331"/>
      <c r="Q405" s="331"/>
      <c r="R405" s="331"/>
      <c r="S405" s="331"/>
      <c r="T405" s="331"/>
      <c r="U405" s="331"/>
    </row>
    <row r="406" spans="1:23" s="334" customFormat="1" hidden="1" outlineLevel="2">
      <c r="A406" s="300"/>
      <c r="B406" s="301" t="s">
        <v>179</v>
      </c>
      <c r="C406" s="333" t="s">
        <v>175</v>
      </c>
      <c r="D406" s="303" t="e">
        <f>'[1]Pl 2016-20 PFC'!#REF!</f>
        <v>#REF!</v>
      </c>
      <c r="E406" s="304" t="e">
        <f>'[1]Pl 2016-20 PFC'!#REF!</f>
        <v>#REF!</v>
      </c>
      <c r="F406" s="304" t="e">
        <f>'[1]Pl 2016-20 PFC'!#REF!</f>
        <v>#REF!</v>
      </c>
      <c r="G406" s="304">
        <f>'[1]Pl 2016-20 PFC'!D429</f>
        <v>103000000</v>
      </c>
      <c r="H406" s="304">
        <f>'[1]Pl 2016-20 PFC'!E429</f>
        <v>0</v>
      </c>
      <c r="I406" s="304">
        <f>'[1]Pl 2016-20 PFC'!F429</f>
        <v>103000000</v>
      </c>
      <c r="J406" s="304" t="e">
        <f>'[1]Pl 2016-20 PFC'!#REF!</f>
        <v>#REF!</v>
      </c>
      <c r="K406" s="331"/>
      <c r="L406" s="331"/>
      <c r="M406" s="331"/>
      <c r="N406" s="331"/>
      <c r="O406" s="331"/>
      <c r="P406" s="331"/>
      <c r="Q406" s="331"/>
      <c r="R406" s="331"/>
      <c r="S406" s="331"/>
      <c r="T406" s="331"/>
      <c r="U406" s="331"/>
    </row>
    <row r="407" spans="1:23" s="334" customFormat="1" hidden="1" outlineLevel="2">
      <c r="A407" s="300"/>
      <c r="B407" s="301" t="s">
        <v>180</v>
      </c>
      <c r="C407" s="333" t="s">
        <v>175</v>
      </c>
      <c r="D407" s="303" t="e">
        <f>'[1]Pl 2016-20 PFC'!#REF!</f>
        <v>#REF!</v>
      </c>
      <c r="E407" s="304" t="e">
        <f>'[1]Pl 2016-20 PFC'!#REF!</f>
        <v>#REF!</v>
      </c>
      <c r="F407" s="304" t="e">
        <f>'[1]Pl 2016-20 PFC'!#REF!</f>
        <v>#REF!</v>
      </c>
      <c r="G407" s="304">
        <f>'[1]Pl 2016-20 PFC'!D430</f>
        <v>50000</v>
      </c>
      <c r="H407" s="304">
        <f>'[1]Pl 2016-20 PFC'!E430</f>
        <v>0</v>
      </c>
      <c r="I407" s="304">
        <f>'[1]Pl 2016-20 PFC'!F430</f>
        <v>50000</v>
      </c>
      <c r="J407" s="304" t="e">
        <f>'[1]Pl 2016-20 PFC'!#REF!</f>
        <v>#REF!</v>
      </c>
      <c r="K407" s="331"/>
      <c r="L407" s="331"/>
      <c r="M407" s="331"/>
      <c r="N407" s="331"/>
      <c r="O407" s="331"/>
      <c r="P407" s="331"/>
      <c r="Q407" s="331"/>
      <c r="R407" s="331"/>
      <c r="S407" s="331"/>
      <c r="T407" s="331"/>
      <c r="U407" s="331"/>
    </row>
    <row r="408" spans="1:23" s="334" customFormat="1" hidden="1" outlineLevel="2">
      <c r="A408" s="300"/>
      <c r="B408" s="301" t="s">
        <v>181</v>
      </c>
      <c r="C408" s="333" t="s">
        <v>175</v>
      </c>
      <c r="D408" s="303" t="e">
        <f>'[1]Pl 2016-20 PFC'!#REF!</f>
        <v>#REF!</v>
      </c>
      <c r="E408" s="304" t="e">
        <f>'[1]Pl 2016-20 PFC'!#REF!</f>
        <v>#REF!</v>
      </c>
      <c r="F408" s="304" t="e">
        <f>'[1]Pl 2016-20 PFC'!#REF!</f>
        <v>#REF!</v>
      </c>
      <c r="G408" s="304">
        <f>'[1]Pl 2016-20 PFC'!D431</f>
        <v>97091000</v>
      </c>
      <c r="H408" s="304">
        <f>'[1]Pl 2016-20 PFC'!E431</f>
        <v>0</v>
      </c>
      <c r="I408" s="304">
        <f>'[1]Pl 2016-20 PFC'!F431</f>
        <v>97091000</v>
      </c>
      <c r="J408" s="304" t="e">
        <f>'[1]Pl 2016-20 PFC'!#REF!</f>
        <v>#REF!</v>
      </c>
      <c r="K408" s="331"/>
      <c r="L408" s="331"/>
      <c r="M408" s="331"/>
      <c r="N408" s="331"/>
      <c r="O408" s="331"/>
      <c r="P408" s="331"/>
      <c r="Q408" s="331"/>
      <c r="R408" s="331"/>
      <c r="S408" s="331"/>
      <c r="T408" s="331"/>
      <c r="U408" s="331"/>
    </row>
    <row r="409" spans="1:23" s="334" customFormat="1" hidden="1" outlineLevel="2">
      <c r="A409" s="300"/>
      <c r="B409" s="301" t="s">
        <v>182</v>
      </c>
      <c r="C409" s="333" t="s">
        <v>175</v>
      </c>
      <c r="D409" s="303" t="e">
        <f>'[1]Pl 2016-20 PFC'!#REF!</f>
        <v>#REF!</v>
      </c>
      <c r="E409" s="304" t="e">
        <f>'[1]Pl 2016-20 PFC'!#REF!</f>
        <v>#REF!</v>
      </c>
      <c r="F409" s="304" t="e">
        <f>'[1]Pl 2016-20 PFC'!#REF!</f>
        <v>#REF!</v>
      </c>
      <c r="G409" s="304">
        <f>'[1]Pl 2016-20 PFC'!D432</f>
        <v>5859000</v>
      </c>
      <c r="H409" s="304">
        <f>'[1]Pl 2016-20 PFC'!E432</f>
        <v>0</v>
      </c>
      <c r="I409" s="304">
        <f>'[1]Pl 2016-20 PFC'!F432</f>
        <v>5859000</v>
      </c>
      <c r="J409" s="304" t="e">
        <f>'[1]Pl 2016-20 PFC'!#REF!</f>
        <v>#REF!</v>
      </c>
      <c r="K409" s="331"/>
      <c r="L409" s="331"/>
      <c r="M409" s="331"/>
      <c r="N409" s="331"/>
      <c r="O409" s="331"/>
      <c r="P409" s="331"/>
      <c r="Q409" s="331"/>
      <c r="R409" s="331"/>
      <c r="S409" s="331"/>
      <c r="T409" s="331"/>
      <c r="U409" s="331"/>
    </row>
    <row r="410" spans="1:23" s="334" customFormat="1" hidden="1" outlineLevel="2">
      <c r="A410" s="300"/>
      <c r="B410" s="301" t="s">
        <v>148</v>
      </c>
      <c r="C410" s="333" t="s">
        <v>178</v>
      </c>
      <c r="D410" s="303" t="e">
        <f>'[1]Pl 2016-20 PFC'!#REF!</f>
        <v>#REF!</v>
      </c>
      <c r="E410" s="304" t="e">
        <f>'[1]Pl 2016-20 PFC'!#REF!</f>
        <v>#REF!</v>
      </c>
      <c r="F410" s="304" t="e">
        <f>'[1]Pl 2016-20 PFC'!#REF!</f>
        <v>#REF!</v>
      </c>
      <c r="G410" s="304">
        <f>'[1]Pl 2016-20 PFC'!D433</f>
        <v>0</v>
      </c>
      <c r="H410" s="304">
        <f>'[1]Pl 2016-20 PFC'!E433</f>
        <v>0</v>
      </c>
      <c r="I410" s="304">
        <f>'[1]Pl 2016-20 PFC'!F433</f>
        <v>0</v>
      </c>
      <c r="J410" s="304" t="e">
        <f>'[1]Pl 2016-20 PFC'!#REF!</f>
        <v>#REF!</v>
      </c>
      <c r="K410" s="331"/>
      <c r="L410" s="331"/>
      <c r="M410" s="331"/>
      <c r="N410" s="331"/>
      <c r="O410" s="331"/>
      <c r="P410" s="331"/>
      <c r="Q410" s="331"/>
      <c r="R410" s="331"/>
      <c r="S410" s="331"/>
      <c r="T410" s="331"/>
      <c r="U410" s="331"/>
    </row>
    <row r="411" spans="1:23" s="334" customFormat="1" hidden="1" outlineLevel="2">
      <c r="A411" s="300"/>
      <c r="B411" s="301" t="s">
        <v>149</v>
      </c>
      <c r="C411" s="333"/>
      <c r="D411" s="303" t="e">
        <f>'[1]Pl 2016-20 PFC'!#REF!</f>
        <v>#REF!</v>
      </c>
      <c r="E411" s="304" t="e">
        <f>'[1]Pl 2016-20 PFC'!#REF!</f>
        <v>#REF!</v>
      </c>
      <c r="F411" s="304" t="e">
        <f>'[1]Pl 2016-20 PFC'!#REF!</f>
        <v>#REF!</v>
      </c>
      <c r="G411" s="304">
        <f>'[1]Pl 2016-20 PFC'!D434</f>
        <v>1000000</v>
      </c>
      <c r="H411" s="304">
        <f>'[1]Pl 2016-20 PFC'!E434</f>
        <v>0</v>
      </c>
      <c r="I411" s="304">
        <f>'[1]Pl 2016-20 PFC'!F434</f>
        <v>1000000</v>
      </c>
      <c r="J411" s="304" t="e">
        <f>'[1]Pl 2016-20 PFC'!#REF!</f>
        <v>#REF!</v>
      </c>
      <c r="K411" s="331"/>
      <c r="L411" s="331"/>
      <c r="M411" s="331"/>
      <c r="N411" s="331"/>
      <c r="O411" s="331"/>
      <c r="P411" s="331"/>
      <c r="Q411" s="331"/>
      <c r="R411" s="331"/>
      <c r="S411" s="331"/>
      <c r="T411" s="331"/>
      <c r="U411" s="331"/>
    </row>
    <row r="412" spans="1:23" s="334" customFormat="1" hidden="1" outlineLevel="2">
      <c r="A412" s="300"/>
      <c r="B412" s="301" t="s">
        <v>183</v>
      </c>
      <c r="C412" s="333"/>
      <c r="D412" s="303" t="e">
        <f>'[1]Pl 2016-20 PFC'!#REF!</f>
        <v>#REF!</v>
      </c>
      <c r="E412" s="304" t="e">
        <f>'[1]Pl 2016-20 PFC'!#REF!</f>
        <v>#REF!</v>
      </c>
      <c r="F412" s="304" t="e">
        <f>'[1]Pl 2016-20 PFC'!#REF!</f>
        <v>#REF!</v>
      </c>
      <c r="G412" s="304">
        <f>'[1]Pl 2016-20 PFC'!D435</f>
        <v>2500000</v>
      </c>
      <c r="H412" s="304">
        <f>'[1]Pl 2016-20 PFC'!E435</f>
        <v>0</v>
      </c>
      <c r="I412" s="304">
        <f>'[1]Pl 2016-20 PFC'!F435</f>
        <v>2500000</v>
      </c>
      <c r="J412" s="304" t="e">
        <f>'[1]Pl 2016-20 PFC'!#REF!</f>
        <v>#REF!</v>
      </c>
      <c r="K412" s="331"/>
      <c r="L412" s="331"/>
      <c r="M412" s="331"/>
      <c r="N412" s="331"/>
      <c r="O412" s="331"/>
      <c r="P412" s="331"/>
      <c r="Q412" s="331"/>
      <c r="R412" s="331"/>
      <c r="S412" s="331"/>
      <c r="T412" s="331"/>
      <c r="U412" s="331"/>
    </row>
    <row r="413" spans="1:23" s="334" customFormat="1" ht="31.5" hidden="1" outlineLevel="2">
      <c r="A413" s="300"/>
      <c r="B413" s="301" t="s">
        <v>184</v>
      </c>
      <c r="C413" s="333"/>
      <c r="D413" s="303" t="e">
        <f>'[1]Pl 2016-20 PFC'!#REF!</f>
        <v>#REF!</v>
      </c>
      <c r="E413" s="304" t="e">
        <f>'[1]Pl 2016-20 PFC'!#REF!</f>
        <v>#REF!</v>
      </c>
      <c r="F413" s="304" t="e">
        <f>'[1]Pl 2016-20 PFC'!#REF!</f>
        <v>#REF!</v>
      </c>
      <c r="G413" s="304">
        <f>'[1]Pl 2016-20 PFC'!D436</f>
        <v>6200000</v>
      </c>
      <c r="H413" s="304">
        <f>'[1]Pl 2016-20 PFC'!E436</f>
        <v>0</v>
      </c>
      <c r="I413" s="304">
        <f>'[1]Pl 2016-20 PFC'!F436</f>
        <v>6200000</v>
      </c>
      <c r="J413" s="304" t="e">
        <f>'[1]Pl 2016-20 PFC'!#REF!</f>
        <v>#REF!</v>
      </c>
      <c r="K413" s="331"/>
      <c r="L413" s="331"/>
      <c r="M413" s="331"/>
      <c r="N413" s="331"/>
      <c r="O413" s="331"/>
      <c r="P413" s="331"/>
      <c r="Q413" s="331"/>
      <c r="R413" s="331"/>
      <c r="S413" s="331"/>
      <c r="T413" s="331"/>
      <c r="U413" s="331"/>
    </row>
    <row r="414" spans="1:23" s="334" customFormat="1" hidden="1" outlineLevel="2">
      <c r="A414" s="300"/>
      <c r="B414" s="301" t="s">
        <v>185</v>
      </c>
      <c r="C414" s="333" t="s">
        <v>175</v>
      </c>
      <c r="D414" s="303" t="e">
        <f>'[1]Pl 2016-20 PFC'!#REF!</f>
        <v>#REF!</v>
      </c>
      <c r="E414" s="304" t="e">
        <f>'[1]Pl 2016-20 PFC'!#REF!</f>
        <v>#REF!</v>
      </c>
      <c r="F414" s="304" t="e">
        <f>'[1]Pl 2016-20 PFC'!#REF!</f>
        <v>#REF!</v>
      </c>
      <c r="G414" s="304">
        <f>'[1]Pl 2016-20 PFC'!D437</f>
        <v>3000000000</v>
      </c>
      <c r="H414" s="304">
        <f>'[1]Pl 2016-20 PFC'!E437</f>
        <v>0</v>
      </c>
      <c r="I414" s="304">
        <f>'[1]Pl 2016-20 PFC'!F437</f>
        <v>3000000000</v>
      </c>
      <c r="J414" s="304" t="e">
        <f>'[1]Pl 2016-20 PFC'!#REF!</f>
        <v>#REF!</v>
      </c>
      <c r="K414" s="331"/>
      <c r="L414" s="331"/>
      <c r="M414" s="331"/>
      <c r="N414" s="331"/>
      <c r="O414" s="331"/>
      <c r="P414" s="331"/>
      <c r="Q414" s="331"/>
      <c r="R414" s="331"/>
      <c r="S414" s="331"/>
      <c r="T414" s="331"/>
      <c r="U414" s="331"/>
    </row>
    <row r="415" spans="1:23" s="334" customFormat="1" hidden="1" outlineLevel="2">
      <c r="A415" s="300"/>
      <c r="B415" s="301" t="s">
        <v>151</v>
      </c>
      <c r="C415" s="333" t="s">
        <v>175</v>
      </c>
      <c r="D415" s="303" t="e">
        <f>'[1]Pl 2016-20 PFC'!#REF!</f>
        <v>#REF!</v>
      </c>
      <c r="E415" s="304" t="e">
        <f>'[1]Pl 2016-20 PFC'!#REF!</f>
        <v>#REF!</v>
      </c>
      <c r="F415" s="304" t="e">
        <f>'[1]Pl 2016-20 PFC'!#REF!</f>
        <v>#REF!</v>
      </c>
      <c r="G415" s="304">
        <f>'[1]Pl 2016-20 PFC'!D438</f>
        <v>5000</v>
      </c>
      <c r="H415" s="304">
        <f>'[1]Pl 2016-20 PFC'!E438</f>
        <v>0</v>
      </c>
      <c r="I415" s="304">
        <f>'[1]Pl 2016-20 PFC'!F438</f>
        <v>5000</v>
      </c>
      <c r="J415" s="304" t="e">
        <f>'[1]Pl 2016-20 PFC'!#REF!</f>
        <v>#REF!</v>
      </c>
      <c r="K415" s="331"/>
      <c r="L415" s="331"/>
      <c r="M415" s="331"/>
      <c r="N415" s="331"/>
      <c r="O415" s="331"/>
      <c r="P415" s="331"/>
      <c r="Q415" s="331"/>
      <c r="R415" s="331"/>
      <c r="S415" s="331"/>
      <c r="T415" s="331"/>
      <c r="U415" s="331"/>
    </row>
    <row r="416" spans="1:23" s="334" customFormat="1" hidden="1" outlineLevel="2">
      <c r="A416" s="300"/>
      <c r="B416" s="301" t="s">
        <v>186</v>
      </c>
      <c r="C416" s="333" t="s">
        <v>175</v>
      </c>
      <c r="D416" s="303" t="e">
        <f>'[1]Pl 2016-20 PFC'!#REF!</f>
        <v>#REF!</v>
      </c>
      <c r="E416" s="304" t="e">
        <f>'[1]Pl 2016-20 PFC'!#REF!</f>
        <v>#REF!</v>
      </c>
      <c r="F416" s="304" t="e">
        <f>'[1]Pl 2016-20 PFC'!#REF!</f>
        <v>#REF!</v>
      </c>
      <c r="G416" s="304">
        <f>'[1]Pl 2016-20 PFC'!D439</f>
        <v>1500000</v>
      </c>
      <c r="H416" s="304">
        <f>'[1]Pl 2016-20 PFC'!E439</f>
        <v>0</v>
      </c>
      <c r="I416" s="304">
        <f>'[1]Pl 2016-20 PFC'!F439</f>
        <v>1500000</v>
      </c>
      <c r="J416" s="304" t="e">
        <f>'[1]Pl 2016-20 PFC'!#REF!</f>
        <v>#REF!</v>
      </c>
      <c r="K416" s="331"/>
      <c r="L416" s="331"/>
      <c r="M416" s="331"/>
      <c r="N416" s="331"/>
      <c r="O416" s="331"/>
      <c r="P416" s="331"/>
      <c r="Q416" s="331"/>
      <c r="R416" s="331"/>
      <c r="S416" s="331"/>
      <c r="T416" s="331"/>
      <c r="U416" s="331"/>
    </row>
    <row r="417" spans="1:21" s="334" customFormat="1" hidden="1" outlineLevel="2">
      <c r="A417" s="300"/>
      <c r="B417" s="301" t="s">
        <v>187</v>
      </c>
      <c r="C417" s="333" t="s">
        <v>175</v>
      </c>
      <c r="D417" s="303" t="e">
        <f>'[1]Pl 2016-20 PFC'!#REF!</f>
        <v>#REF!</v>
      </c>
      <c r="E417" s="304" t="e">
        <f>'[1]Pl 2016-20 PFC'!#REF!</f>
        <v>#REF!</v>
      </c>
      <c r="F417" s="304" t="e">
        <f>'[1]Pl 2016-20 PFC'!#REF!</f>
        <v>#REF!</v>
      </c>
      <c r="G417" s="304">
        <f>'[1]Pl 2016-20 PFC'!D440</f>
        <v>187800000</v>
      </c>
      <c r="H417" s="304">
        <f>'[1]Pl 2016-20 PFC'!E440</f>
        <v>0</v>
      </c>
      <c r="I417" s="304">
        <f>'[1]Pl 2016-20 PFC'!F440</f>
        <v>187800000</v>
      </c>
      <c r="J417" s="304" t="e">
        <f>'[1]Pl 2016-20 PFC'!#REF!</f>
        <v>#REF!</v>
      </c>
      <c r="K417" s="331"/>
      <c r="L417" s="331"/>
      <c r="M417" s="331"/>
      <c r="N417" s="331"/>
      <c r="O417" s="331"/>
      <c r="P417" s="331"/>
      <c r="Q417" s="331"/>
      <c r="R417" s="331"/>
      <c r="S417" s="331"/>
      <c r="T417" s="331"/>
      <c r="U417" s="331"/>
    </row>
    <row r="418" spans="1:21" s="334" customFormat="1" ht="31.5" hidden="1" outlineLevel="2">
      <c r="A418" s="300"/>
      <c r="B418" s="301" t="s">
        <v>188</v>
      </c>
      <c r="C418" s="333" t="s">
        <v>175</v>
      </c>
      <c r="D418" s="303" t="e">
        <f>'[1]Pl 2016-20 PFC'!#REF!</f>
        <v>#REF!</v>
      </c>
      <c r="E418" s="304" t="e">
        <f>'[1]Pl 2016-20 PFC'!#REF!</f>
        <v>#REF!</v>
      </c>
      <c r="F418" s="304" t="e">
        <f>'[1]Pl 2016-20 PFC'!#REF!</f>
        <v>#REF!</v>
      </c>
      <c r="G418" s="304">
        <f>'[1]Pl 2016-20 PFC'!D441</f>
        <v>11300000</v>
      </c>
      <c r="H418" s="304">
        <f>'[1]Pl 2016-20 PFC'!E441</f>
        <v>0</v>
      </c>
      <c r="I418" s="304">
        <f>'[1]Pl 2016-20 PFC'!F441</f>
        <v>11300000</v>
      </c>
      <c r="J418" s="304" t="e">
        <f>'[1]Pl 2016-20 PFC'!#REF!</f>
        <v>#REF!</v>
      </c>
      <c r="K418" s="331"/>
      <c r="L418" s="331"/>
      <c r="M418" s="331"/>
      <c r="N418" s="331"/>
      <c r="O418" s="331"/>
      <c r="P418" s="331"/>
      <c r="Q418" s="331"/>
      <c r="R418" s="331"/>
      <c r="S418" s="331"/>
      <c r="T418" s="331"/>
      <c r="U418" s="331"/>
    </row>
    <row r="419" spans="1:21" s="334" customFormat="1" hidden="1" outlineLevel="2">
      <c r="A419" s="300"/>
      <c r="B419" s="301" t="s">
        <v>163</v>
      </c>
      <c r="C419" s="333"/>
      <c r="D419" s="303" t="e">
        <f>'[1]Pl 2016-20 PFC'!#REF!</f>
        <v>#REF!</v>
      </c>
      <c r="E419" s="304" t="e">
        <f>'[1]Pl 2016-20 PFC'!#REF!</f>
        <v>#REF!</v>
      </c>
      <c r="F419" s="304" t="e">
        <f>'[1]Pl 2016-20 PFC'!#REF!</f>
        <v>#REF!</v>
      </c>
      <c r="G419" s="304">
        <f>'[1]Pl 2016-20 PFC'!D442</f>
        <v>0</v>
      </c>
      <c r="H419" s="304">
        <f>'[1]Pl 2016-20 PFC'!E442</f>
        <v>0</v>
      </c>
      <c r="I419" s="304">
        <f>'[1]Pl 2016-20 PFC'!F442</f>
        <v>0</v>
      </c>
      <c r="J419" s="304" t="e">
        <f>'[1]Pl 2016-20 PFC'!#REF!</f>
        <v>#REF!</v>
      </c>
      <c r="K419" s="331"/>
      <c r="L419" s="331"/>
      <c r="M419" s="331"/>
      <c r="N419" s="331"/>
      <c r="O419" s="331"/>
      <c r="P419" s="331"/>
      <c r="Q419" s="331"/>
      <c r="R419" s="331"/>
      <c r="S419" s="331"/>
      <c r="T419" s="331"/>
      <c r="U419" s="331"/>
    </row>
    <row r="420" spans="1:21" s="334" customFormat="1" hidden="1" outlineLevel="2">
      <c r="A420" s="300"/>
      <c r="B420" s="301" t="s">
        <v>154</v>
      </c>
      <c r="C420" s="333"/>
      <c r="D420" s="303" t="e">
        <f>'[1]Pl 2016-20 PFC'!#REF!</f>
        <v>#REF!</v>
      </c>
      <c r="E420" s="304" t="e">
        <f>'[1]Pl 2016-20 PFC'!#REF!</f>
        <v>#REF!</v>
      </c>
      <c r="F420" s="304" t="e">
        <f>'[1]Pl 2016-20 PFC'!#REF!</f>
        <v>#REF!</v>
      </c>
      <c r="G420" s="304">
        <f>'[1]Pl 2016-20 PFC'!D443</f>
        <v>0</v>
      </c>
      <c r="H420" s="304">
        <f>'[1]Pl 2016-20 PFC'!E443</f>
        <v>0</v>
      </c>
      <c r="I420" s="304">
        <f>'[1]Pl 2016-20 PFC'!F443</f>
        <v>0</v>
      </c>
      <c r="J420" s="304" t="e">
        <f>'[1]Pl 2016-20 PFC'!#REF!</f>
        <v>#REF!</v>
      </c>
      <c r="K420" s="331"/>
      <c r="L420" s="331"/>
      <c r="M420" s="331"/>
      <c r="N420" s="331"/>
      <c r="O420" s="331"/>
      <c r="P420" s="331"/>
      <c r="Q420" s="331"/>
      <c r="R420" s="331"/>
      <c r="S420" s="331"/>
      <c r="T420" s="331"/>
      <c r="U420" s="331"/>
    </row>
    <row r="421" spans="1:21" s="334" customFormat="1" hidden="1" outlineLevel="2">
      <c r="A421" s="300"/>
      <c r="B421" s="301" t="s">
        <v>161</v>
      </c>
      <c r="C421" s="333"/>
      <c r="D421" s="303" t="e">
        <f>'[1]Pl 2016-20 PFC'!#REF!</f>
        <v>#REF!</v>
      </c>
      <c r="E421" s="304" t="e">
        <f>'[1]Pl 2016-20 PFC'!#REF!</f>
        <v>#REF!</v>
      </c>
      <c r="F421" s="304" t="e">
        <f>'[1]Pl 2016-20 PFC'!#REF!</f>
        <v>#REF!</v>
      </c>
      <c r="G421" s="304">
        <f>'[1]Pl 2016-20 PFC'!D444</f>
        <v>0</v>
      </c>
      <c r="H421" s="304">
        <f>'[1]Pl 2016-20 PFC'!E444</f>
        <v>0</v>
      </c>
      <c r="I421" s="304">
        <f>'[1]Pl 2016-20 PFC'!F444</f>
        <v>0</v>
      </c>
      <c r="J421" s="304" t="e">
        <f>'[1]Pl 2016-20 PFC'!#REF!</f>
        <v>#REF!</v>
      </c>
      <c r="K421" s="331"/>
      <c r="L421" s="331"/>
      <c r="M421" s="331"/>
      <c r="N421" s="331"/>
      <c r="O421" s="331"/>
      <c r="P421" s="331"/>
      <c r="Q421" s="331"/>
      <c r="R421" s="331"/>
      <c r="S421" s="331"/>
      <c r="T421" s="331"/>
      <c r="U421" s="331"/>
    </row>
    <row r="422" spans="1:21" s="334" customFormat="1" hidden="1" outlineLevel="2">
      <c r="A422" s="300"/>
      <c r="B422" s="301" t="s">
        <v>162</v>
      </c>
      <c r="C422" s="333"/>
      <c r="D422" s="303" t="e">
        <f>'[1]Pl 2016-20 PFC'!#REF!</f>
        <v>#REF!</v>
      </c>
      <c r="E422" s="304" t="e">
        <f>'[1]Pl 2016-20 PFC'!#REF!</f>
        <v>#REF!</v>
      </c>
      <c r="F422" s="304" t="e">
        <f>'[1]Pl 2016-20 PFC'!#REF!</f>
        <v>#REF!</v>
      </c>
      <c r="G422" s="304">
        <f>'[1]Pl 2016-20 PFC'!D445</f>
        <v>0</v>
      </c>
      <c r="H422" s="304">
        <f>'[1]Pl 2016-20 PFC'!E445</f>
        <v>0</v>
      </c>
      <c r="I422" s="304">
        <f>'[1]Pl 2016-20 PFC'!F445</f>
        <v>0</v>
      </c>
      <c r="J422" s="304" t="e">
        <f>'[1]Pl 2016-20 PFC'!#REF!</f>
        <v>#REF!</v>
      </c>
      <c r="K422" s="331"/>
      <c r="L422" s="331"/>
      <c r="M422" s="331"/>
      <c r="N422" s="331"/>
      <c r="O422" s="331"/>
      <c r="P422" s="331"/>
      <c r="Q422" s="331"/>
      <c r="R422" s="331"/>
      <c r="S422" s="331"/>
      <c r="T422" s="331"/>
      <c r="U422" s="331"/>
    </row>
    <row r="423" spans="1:21" s="334" customFormat="1" hidden="1" outlineLevel="2">
      <c r="A423" s="300"/>
      <c r="B423" s="301" t="s">
        <v>169</v>
      </c>
      <c r="C423" s="333"/>
      <c r="D423" s="303" t="e">
        <f>'[1]Pl 2016-20 PFC'!#REF!</f>
        <v>#REF!</v>
      </c>
      <c r="E423" s="304" t="e">
        <f>'[1]Pl 2016-20 PFC'!#REF!</f>
        <v>#REF!</v>
      </c>
      <c r="F423" s="304" t="e">
        <f>'[1]Pl 2016-20 PFC'!#REF!</f>
        <v>#REF!</v>
      </c>
      <c r="G423" s="304">
        <f>'[1]Pl 2016-20 PFC'!D446</f>
        <v>0</v>
      </c>
      <c r="H423" s="304">
        <f>'[1]Pl 2016-20 PFC'!E446</f>
        <v>0</v>
      </c>
      <c r="I423" s="304">
        <f>'[1]Pl 2016-20 PFC'!F446</f>
        <v>0</v>
      </c>
      <c r="J423" s="304" t="e">
        <f>'[1]Pl 2016-20 PFC'!#REF!</f>
        <v>#REF!</v>
      </c>
      <c r="K423" s="331"/>
      <c r="L423" s="331"/>
      <c r="M423" s="331"/>
      <c r="N423" s="331"/>
      <c r="O423" s="331"/>
      <c r="P423" s="331"/>
      <c r="Q423" s="331"/>
      <c r="R423" s="331"/>
      <c r="S423" s="331"/>
      <c r="T423" s="331"/>
      <c r="U423" s="331"/>
    </row>
    <row r="424" spans="1:21" s="334" customFormat="1" hidden="1" outlineLevel="2">
      <c r="A424" s="300"/>
      <c r="B424" s="301" t="s">
        <v>189</v>
      </c>
      <c r="C424" s="333"/>
      <c r="D424" s="303" t="e">
        <f>'[1]Pl 2016-20 PFC'!#REF!</f>
        <v>#REF!</v>
      </c>
      <c r="E424" s="304" t="e">
        <f>'[1]Pl 2016-20 PFC'!#REF!</f>
        <v>#REF!</v>
      </c>
      <c r="F424" s="304" t="e">
        <f>'[1]Pl 2016-20 PFC'!#REF!</f>
        <v>#REF!</v>
      </c>
      <c r="G424" s="304">
        <f>'[1]Pl 2016-20 PFC'!D447</f>
        <v>0</v>
      </c>
      <c r="H424" s="304">
        <f>'[1]Pl 2016-20 PFC'!E447</f>
        <v>0</v>
      </c>
      <c r="I424" s="304">
        <f>'[1]Pl 2016-20 PFC'!F447</f>
        <v>0</v>
      </c>
      <c r="J424" s="304" t="e">
        <f>'[1]Pl 2016-20 PFC'!#REF!</f>
        <v>#REF!</v>
      </c>
      <c r="K424" s="331"/>
      <c r="L424" s="331"/>
      <c r="M424" s="331"/>
      <c r="N424" s="331"/>
      <c r="O424" s="331"/>
      <c r="P424" s="331"/>
      <c r="Q424" s="331"/>
      <c r="R424" s="331"/>
      <c r="S424" s="331"/>
      <c r="T424" s="331"/>
      <c r="U424" s="331"/>
    </row>
    <row r="425" spans="1:21" s="334" customFormat="1" hidden="1" outlineLevel="2">
      <c r="A425" s="300"/>
      <c r="B425" s="301" t="s">
        <v>167</v>
      </c>
      <c r="C425" s="333"/>
      <c r="D425" s="303" t="e">
        <f>'[1]Pl 2016-20 PFC'!#REF!</f>
        <v>#REF!</v>
      </c>
      <c r="E425" s="304" t="e">
        <f>'[1]Pl 2016-20 PFC'!#REF!</f>
        <v>#REF!</v>
      </c>
      <c r="F425" s="304" t="e">
        <f>'[1]Pl 2016-20 PFC'!#REF!</f>
        <v>#REF!</v>
      </c>
      <c r="G425" s="304">
        <f>'[1]Pl 2016-20 PFC'!D448</f>
        <v>0</v>
      </c>
      <c r="H425" s="304">
        <f>'[1]Pl 2016-20 PFC'!E448</f>
        <v>0</v>
      </c>
      <c r="I425" s="304">
        <f>'[1]Pl 2016-20 PFC'!F448</f>
        <v>0</v>
      </c>
      <c r="J425" s="304" t="e">
        <f>'[1]Pl 2016-20 PFC'!#REF!</f>
        <v>#REF!</v>
      </c>
      <c r="K425" s="331"/>
      <c r="L425" s="331"/>
      <c r="M425" s="331"/>
      <c r="N425" s="331"/>
      <c r="O425" s="331"/>
      <c r="P425" s="331"/>
      <c r="Q425" s="331"/>
      <c r="R425" s="331"/>
      <c r="S425" s="331"/>
      <c r="T425" s="331"/>
      <c r="U425" s="331"/>
    </row>
    <row r="426" spans="1:21" s="334" customFormat="1" hidden="1" outlineLevel="2">
      <c r="A426" s="300"/>
      <c r="B426" s="301" t="s">
        <v>165</v>
      </c>
      <c r="C426" s="333"/>
      <c r="D426" s="303" t="e">
        <f>'[1]Pl 2016-20 PFC'!#REF!</f>
        <v>#REF!</v>
      </c>
      <c r="E426" s="304" t="e">
        <f>'[1]Pl 2016-20 PFC'!#REF!</f>
        <v>#REF!</v>
      </c>
      <c r="F426" s="304" t="e">
        <f>'[1]Pl 2016-20 PFC'!#REF!</f>
        <v>#REF!</v>
      </c>
      <c r="G426" s="304">
        <f>'[1]Pl 2016-20 PFC'!D449</f>
        <v>0</v>
      </c>
      <c r="H426" s="304">
        <f>'[1]Pl 2016-20 PFC'!E449</f>
        <v>0</v>
      </c>
      <c r="I426" s="304">
        <f>'[1]Pl 2016-20 PFC'!F449</f>
        <v>0</v>
      </c>
      <c r="J426" s="304" t="e">
        <f>'[1]Pl 2016-20 PFC'!#REF!</f>
        <v>#REF!</v>
      </c>
      <c r="K426" s="331"/>
      <c r="L426" s="331"/>
      <c r="M426" s="331"/>
      <c r="N426" s="331"/>
      <c r="O426" s="331"/>
      <c r="P426" s="331"/>
      <c r="Q426" s="331"/>
      <c r="R426" s="331"/>
      <c r="S426" s="331"/>
      <c r="T426" s="331"/>
      <c r="U426" s="331"/>
    </row>
    <row r="427" spans="1:21" s="334" customFormat="1" hidden="1" outlineLevel="2">
      <c r="A427" s="300"/>
      <c r="B427" s="301" t="s">
        <v>171</v>
      </c>
      <c r="C427" s="333"/>
      <c r="D427" s="303" t="e">
        <f>'[1]Pl 2016-20 PFC'!#REF!</f>
        <v>#REF!</v>
      </c>
      <c r="E427" s="304" t="e">
        <f>'[1]Pl 2016-20 PFC'!#REF!</f>
        <v>#REF!</v>
      </c>
      <c r="F427" s="304" t="e">
        <f>'[1]Pl 2016-20 PFC'!#REF!</f>
        <v>#REF!</v>
      </c>
      <c r="G427" s="304">
        <f>'[1]Pl 2016-20 PFC'!D450</f>
        <v>0</v>
      </c>
      <c r="H427" s="304">
        <f>'[1]Pl 2016-20 PFC'!E450</f>
        <v>0</v>
      </c>
      <c r="I427" s="304">
        <f>'[1]Pl 2016-20 PFC'!F450</f>
        <v>0</v>
      </c>
      <c r="J427" s="304" t="e">
        <f>'[1]Pl 2016-20 PFC'!#REF!</f>
        <v>#REF!</v>
      </c>
      <c r="K427" s="331"/>
      <c r="L427" s="331"/>
      <c r="M427" s="331"/>
      <c r="N427" s="331"/>
      <c r="O427" s="331"/>
      <c r="P427" s="331"/>
      <c r="Q427" s="331"/>
      <c r="R427" s="331"/>
      <c r="S427" s="331"/>
      <c r="T427" s="331"/>
      <c r="U427" s="331"/>
    </row>
    <row r="428" spans="1:21" s="334" customFormat="1" ht="31.5" hidden="1" outlineLevel="2">
      <c r="A428" s="300"/>
      <c r="B428" s="301" t="s">
        <v>190</v>
      </c>
      <c r="C428" s="333"/>
      <c r="D428" s="303" t="e">
        <f>'[1]Pl 2016-20 PFC'!#REF!</f>
        <v>#REF!</v>
      </c>
      <c r="E428" s="304" t="e">
        <f>'[1]Pl 2016-20 PFC'!#REF!</f>
        <v>#REF!</v>
      </c>
      <c r="F428" s="304" t="e">
        <f>'[1]Pl 2016-20 PFC'!#REF!</f>
        <v>#REF!</v>
      </c>
      <c r="G428" s="304">
        <f>'[1]Pl 2016-20 PFC'!D451</f>
        <v>1300000</v>
      </c>
      <c r="H428" s="304">
        <f>'[1]Pl 2016-20 PFC'!E451</f>
        <v>0</v>
      </c>
      <c r="I428" s="304">
        <f>'[1]Pl 2016-20 PFC'!F451</f>
        <v>1300000</v>
      </c>
      <c r="J428" s="304" t="e">
        <f>'[1]Pl 2016-20 PFC'!#REF!</f>
        <v>#REF!</v>
      </c>
      <c r="K428" s="331"/>
      <c r="L428" s="331"/>
      <c r="M428" s="331"/>
      <c r="N428" s="331"/>
      <c r="O428" s="331"/>
      <c r="P428" s="331"/>
      <c r="Q428" s="331"/>
      <c r="R428" s="331"/>
      <c r="S428" s="331"/>
      <c r="T428" s="331"/>
      <c r="U428" s="331"/>
    </row>
    <row r="429" spans="1:21" s="334" customFormat="1" hidden="1" outlineLevel="2">
      <c r="A429" s="300"/>
      <c r="B429" s="301" t="s">
        <v>191</v>
      </c>
      <c r="C429" s="333"/>
      <c r="D429" s="303" t="e">
        <f>'[1]Pl 2016-20 PFC'!#REF!</f>
        <v>#REF!</v>
      </c>
      <c r="E429" s="304" t="e">
        <f>'[1]Pl 2016-20 PFC'!#REF!</f>
        <v>#REF!</v>
      </c>
      <c r="F429" s="304" t="e">
        <f>'[1]Pl 2016-20 PFC'!#REF!</f>
        <v>#REF!</v>
      </c>
      <c r="G429" s="304">
        <f>'[1]Pl 2016-20 PFC'!D452</f>
        <v>0</v>
      </c>
      <c r="H429" s="304">
        <f>'[1]Pl 2016-20 PFC'!E452</f>
        <v>0</v>
      </c>
      <c r="I429" s="304">
        <f>'[1]Pl 2016-20 PFC'!F452</f>
        <v>0</v>
      </c>
      <c r="J429" s="304" t="e">
        <f>'[1]Pl 2016-20 PFC'!#REF!</f>
        <v>#REF!</v>
      </c>
      <c r="K429" s="331"/>
      <c r="L429" s="331"/>
      <c r="M429" s="331"/>
      <c r="N429" s="331"/>
      <c r="O429" s="331"/>
      <c r="P429" s="331"/>
      <c r="Q429" s="331"/>
      <c r="R429" s="331"/>
      <c r="S429" s="331"/>
      <c r="T429" s="331"/>
      <c r="U429" s="331"/>
    </row>
    <row r="430" spans="1:21" s="334" customFormat="1" hidden="1" outlineLevel="2">
      <c r="A430" s="300"/>
      <c r="B430" s="301" t="s">
        <v>192</v>
      </c>
      <c r="C430" s="333"/>
      <c r="D430" s="303" t="e">
        <f>'[1]Pl 2016-20 PFC'!#REF!</f>
        <v>#REF!</v>
      </c>
      <c r="E430" s="304" t="e">
        <f>'[1]Pl 2016-20 PFC'!#REF!</f>
        <v>#REF!</v>
      </c>
      <c r="F430" s="304" t="e">
        <f>'[1]Pl 2016-20 PFC'!#REF!</f>
        <v>#REF!</v>
      </c>
      <c r="G430" s="304">
        <f>'[1]Pl 2016-20 PFC'!D453</f>
        <v>10000000</v>
      </c>
      <c r="H430" s="304">
        <f>'[1]Pl 2016-20 PFC'!E453</f>
        <v>0</v>
      </c>
      <c r="I430" s="304">
        <f>'[1]Pl 2016-20 PFC'!F453</f>
        <v>10000000</v>
      </c>
      <c r="J430" s="304" t="e">
        <f>'[1]Pl 2016-20 PFC'!#REF!</f>
        <v>#REF!</v>
      </c>
      <c r="K430" s="331"/>
      <c r="L430" s="331"/>
      <c r="M430" s="331"/>
      <c r="N430" s="331"/>
      <c r="O430" s="331"/>
      <c r="P430" s="331"/>
      <c r="Q430" s="331"/>
      <c r="R430" s="331"/>
      <c r="S430" s="331"/>
      <c r="T430" s="331"/>
      <c r="U430" s="331"/>
    </row>
    <row r="431" spans="1:21" s="334" customFormat="1" hidden="1" outlineLevel="2">
      <c r="A431" s="300"/>
      <c r="B431" s="301" t="s">
        <v>193</v>
      </c>
      <c r="C431" s="333"/>
      <c r="D431" s="303" t="e">
        <f>'[1]Pl 2016-20 PFC'!#REF!</f>
        <v>#REF!</v>
      </c>
      <c r="E431" s="304" t="e">
        <f>'[1]Pl 2016-20 PFC'!#REF!</f>
        <v>#REF!</v>
      </c>
      <c r="F431" s="304" t="e">
        <f>'[1]Pl 2016-20 PFC'!#REF!</f>
        <v>#REF!</v>
      </c>
      <c r="G431" s="304">
        <f>'[1]Pl 2016-20 PFC'!D454</f>
        <v>0</v>
      </c>
      <c r="H431" s="304">
        <f>'[1]Pl 2016-20 PFC'!E454</f>
        <v>0</v>
      </c>
      <c r="I431" s="304">
        <f>'[1]Pl 2016-20 PFC'!F454</f>
        <v>0</v>
      </c>
      <c r="J431" s="304" t="e">
        <f>'[1]Pl 2016-20 PFC'!#REF!</f>
        <v>#REF!</v>
      </c>
      <c r="K431" s="331"/>
      <c r="L431" s="331"/>
      <c r="M431" s="331"/>
      <c r="N431" s="331"/>
      <c r="O431" s="331"/>
      <c r="P431" s="331"/>
      <c r="Q431" s="331"/>
      <c r="R431" s="331"/>
      <c r="S431" s="331"/>
      <c r="T431" s="331"/>
      <c r="U431" s="331"/>
    </row>
    <row r="432" spans="1:21" s="334" customFormat="1" hidden="1" outlineLevel="2">
      <c r="A432" s="300"/>
      <c r="B432" s="301"/>
      <c r="C432" s="333"/>
      <c r="D432" s="303" t="e">
        <f>'[1]Pl 2016-20 PFC'!#REF!</f>
        <v>#REF!</v>
      </c>
      <c r="E432" s="304" t="e">
        <f>'[1]Pl 2016-20 PFC'!#REF!</f>
        <v>#REF!</v>
      </c>
      <c r="F432" s="304" t="e">
        <f>'[1]Pl 2016-20 PFC'!#REF!</f>
        <v>#REF!</v>
      </c>
      <c r="G432" s="304">
        <f>'[1]Pl 2016-20 PFC'!D455</f>
        <v>0</v>
      </c>
      <c r="H432" s="304">
        <f>'[1]Pl 2016-20 PFC'!E455</f>
        <v>0</v>
      </c>
      <c r="I432" s="304">
        <f>'[1]Pl 2016-20 PFC'!F455</f>
        <v>0</v>
      </c>
      <c r="J432" s="304" t="e">
        <f>'[1]Pl 2016-20 PFC'!#REF!</f>
        <v>#REF!</v>
      </c>
      <c r="K432" s="331"/>
      <c r="L432" s="331"/>
      <c r="M432" s="331"/>
      <c r="N432" s="331"/>
      <c r="O432" s="331"/>
      <c r="P432" s="331"/>
      <c r="Q432" s="331"/>
      <c r="R432" s="331"/>
      <c r="S432" s="331"/>
      <c r="T432" s="331"/>
      <c r="U432" s="331"/>
    </row>
    <row r="433" spans="1:23" s="305" customFormat="1" hidden="1" outlineLevel="2">
      <c r="A433" s="300" t="s">
        <v>348</v>
      </c>
      <c r="B433" s="301" t="s">
        <v>194</v>
      </c>
      <c r="C433" s="302" t="s">
        <v>77</v>
      </c>
      <c r="D433" s="303" t="e">
        <f>'[1]Pl 2016-20 PFC'!#REF!</f>
        <v>#REF!</v>
      </c>
      <c r="E433" s="304" t="e">
        <f>'[1]Pl 2016-20 PFC'!#REF!</f>
        <v>#REF!</v>
      </c>
      <c r="F433" s="304" t="e">
        <f>'[1]Pl 2016-20 PFC'!#REF!</f>
        <v>#REF!</v>
      </c>
      <c r="G433" s="304">
        <f>'[1]Pl 2016-20 PFC'!D456</f>
        <v>6331000</v>
      </c>
      <c r="H433" s="304">
        <f>'[1]Pl 2016-20 PFC'!E456</f>
        <v>0</v>
      </c>
      <c r="I433" s="304">
        <f>'[1]Pl 2016-20 PFC'!F456</f>
        <v>6331000</v>
      </c>
      <c r="J433" s="304" t="e">
        <f>'[1]Pl 2016-20 PFC'!#REF!</f>
        <v>#REF!</v>
      </c>
    </row>
    <row r="434" spans="1:23" s="306" customFormat="1" ht="31.5" hidden="1" outlineLevel="2">
      <c r="A434" s="300" t="s">
        <v>81</v>
      </c>
      <c r="B434" s="301" t="s">
        <v>357</v>
      </c>
      <c r="C434" s="302"/>
      <c r="D434" s="303" t="e">
        <f>'[1]Pl 2016-20 PFC'!#REF!</f>
        <v>#REF!</v>
      </c>
      <c r="E434" s="304" t="e">
        <f>'[1]Pl 2016-20 PFC'!#REF!</f>
        <v>#REF!</v>
      </c>
      <c r="F434" s="304" t="e">
        <f>'[1]Pl 2016-20 PFC'!#REF!</f>
        <v>#REF!</v>
      </c>
      <c r="G434" s="304">
        <f>'[1]Pl 2016-20 PFC'!D458</f>
        <v>2500000</v>
      </c>
      <c r="H434" s="304">
        <f>'[1]Pl 2016-20 PFC'!E458</f>
        <v>0</v>
      </c>
      <c r="I434" s="304">
        <f>'[1]Pl 2016-20 PFC'!F458</f>
        <v>2500000</v>
      </c>
      <c r="J434" s="304" t="e">
        <f>'[1]Pl 2016-20 PFC'!#REF!</f>
        <v>#REF!</v>
      </c>
      <c r="K434" s="305"/>
      <c r="L434" s="305"/>
      <c r="M434" s="305"/>
      <c r="N434" s="305"/>
      <c r="O434" s="305"/>
      <c r="P434" s="305"/>
      <c r="Q434" s="305"/>
      <c r="R434" s="305"/>
      <c r="S434" s="305"/>
      <c r="T434" s="305"/>
      <c r="U434" s="305"/>
      <c r="V434" s="305"/>
      <c r="W434" s="305"/>
    </row>
    <row r="435" spans="1:23" s="306" customFormat="1" hidden="1" outlineLevel="2">
      <c r="A435" s="300" t="s">
        <v>81</v>
      </c>
      <c r="B435" s="301" t="s">
        <v>358</v>
      </c>
      <c r="C435" s="302" t="s">
        <v>196</v>
      </c>
      <c r="D435" s="303" t="e">
        <f>'[1]Pl 2016-20 PFC'!#REF!</f>
        <v>#REF!</v>
      </c>
      <c r="E435" s="304" t="e">
        <f>'[1]Pl 2016-20 PFC'!#REF!</f>
        <v>#REF!</v>
      </c>
      <c r="F435" s="304" t="e">
        <f>'[1]Pl 2016-20 PFC'!#REF!</f>
        <v>#REF!</v>
      </c>
      <c r="G435" s="304">
        <f>'[1]Pl 2016-20 PFC'!D457</f>
        <v>2500000</v>
      </c>
      <c r="H435" s="304">
        <f>'[1]Pl 2016-20 PFC'!E457</f>
        <v>0</v>
      </c>
      <c r="I435" s="304">
        <f>'[1]Pl 2016-20 PFC'!F457</f>
        <v>2500000</v>
      </c>
      <c r="J435" s="304" t="e">
        <f>'[1]Pl 2016-20 PFC'!#REF!</f>
        <v>#REF!</v>
      </c>
      <c r="K435" s="305"/>
      <c r="L435" s="305"/>
      <c r="M435" s="305"/>
      <c r="N435" s="305"/>
      <c r="O435" s="305"/>
      <c r="P435" s="305"/>
      <c r="Q435" s="305"/>
      <c r="R435" s="305"/>
      <c r="S435" s="305"/>
      <c r="T435" s="305"/>
      <c r="U435" s="305"/>
      <c r="V435" s="305"/>
      <c r="W435" s="305"/>
    </row>
    <row r="436" spans="1:23" s="306" customFormat="1" ht="31.5" hidden="1" outlineLevel="2">
      <c r="A436" s="300"/>
      <c r="B436" s="301" t="s">
        <v>188</v>
      </c>
      <c r="C436" s="302" t="s">
        <v>196</v>
      </c>
      <c r="D436" s="303" t="e">
        <f>'[1]Pl 2016-20 PFC'!#REF!</f>
        <v>#REF!</v>
      </c>
      <c r="E436" s="304" t="e">
        <f>'[1]Pl 2016-20 PFC'!#REF!</f>
        <v>#REF!</v>
      </c>
      <c r="F436" s="304" t="e">
        <f>'[1]Pl 2016-20 PFC'!#REF!</f>
        <v>#REF!</v>
      </c>
      <c r="G436" s="304">
        <f>'[1]Pl 2016-20 PFC'!D459</f>
        <v>0</v>
      </c>
      <c r="H436" s="304">
        <f>'[1]Pl 2016-20 PFC'!E459</f>
        <v>0</v>
      </c>
      <c r="I436" s="304">
        <f>'[1]Pl 2016-20 PFC'!F459</f>
        <v>0</v>
      </c>
      <c r="J436" s="304" t="e">
        <f>'[1]Pl 2016-20 PFC'!#REF!</f>
        <v>#REF!</v>
      </c>
      <c r="K436" s="305"/>
      <c r="L436" s="305"/>
      <c r="M436" s="305"/>
      <c r="N436" s="305"/>
      <c r="O436" s="305"/>
      <c r="P436" s="305"/>
      <c r="Q436" s="305"/>
      <c r="R436" s="305"/>
      <c r="S436" s="305"/>
      <c r="T436" s="305"/>
      <c r="U436" s="305"/>
      <c r="V436" s="305"/>
      <c r="W436" s="305"/>
    </row>
    <row r="437" spans="1:23" s="306" customFormat="1" hidden="1" outlineLevel="2">
      <c r="A437" s="300"/>
      <c r="B437" s="301" t="s">
        <v>159</v>
      </c>
      <c r="C437" s="302"/>
      <c r="D437" s="303" t="e">
        <f>'[1]Pl 2016-20 PFC'!#REF!</f>
        <v>#REF!</v>
      </c>
      <c r="E437" s="304" t="e">
        <f>'[1]Pl 2016-20 PFC'!#REF!</f>
        <v>#REF!</v>
      </c>
      <c r="F437" s="304" t="e">
        <f>'[1]Pl 2016-20 PFC'!#REF!</f>
        <v>#REF!</v>
      </c>
      <c r="G437" s="304">
        <f>'[1]Pl 2016-20 PFC'!D460</f>
        <v>0</v>
      </c>
      <c r="H437" s="304">
        <f>'[1]Pl 2016-20 PFC'!E460</f>
        <v>0</v>
      </c>
      <c r="I437" s="304">
        <f>'[1]Pl 2016-20 PFC'!F460</f>
        <v>0</v>
      </c>
      <c r="J437" s="304" t="e">
        <f>'[1]Pl 2016-20 PFC'!#REF!</f>
        <v>#REF!</v>
      </c>
      <c r="K437" s="305"/>
      <c r="L437" s="305"/>
      <c r="M437" s="305"/>
      <c r="N437" s="305"/>
      <c r="O437" s="305"/>
      <c r="P437" s="305"/>
      <c r="Q437" s="305"/>
      <c r="R437" s="305"/>
      <c r="S437" s="305"/>
      <c r="T437" s="305"/>
      <c r="U437" s="305"/>
      <c r="V437" s="305"/>
      <c r="W437" s="305"/>
    </row>
    <row r="438" spans="1:23" s="306" customFormat="1" hidden="1" outlineLevel="2">
      <c r="A438" s="300"/>
      <c r="B438" s="301" t="s">
        <v>198</v>
      </c>
      <c r="C438" s="302"/>
      <c r="D438" s="303" t="e">
        <f>'[1]Pl 2016-20 PFC'!#REF!</f>
        <v>#REF!</v>
      </c>
      <c r="E438" s="304" t="e">
        <f>'[1]Pl 2016-20 PFC'!#REF!</f>
        <v>#REF!</v>
      </c>
      <c r="F438" s="304" t="e">
        <f>'[1]Pl 2016-20 PFC'!#REF!</f>
        <v>#REF!</v>
      </c>
      <c r="G438" s="304">
        <f>'[1]Pl 2016-20 PFC'!D461</f>
        <v>0</v>
      </c>
      <c r="H438" s="304">
        <f>'[1]Pl 2016-20 PFC'!E461</f>
        <v>0</v>
      </c>
      <c r="I438" s="304">
        <f>'[1]Pl 2016-20 PFC'!F461</f>
        <v>0</v>
      </c>
      <c r="J438" s="304" t="e">
        <f>'[1]Pl 2016-20 PFC'!#REF!</f>
        <v>#REF!</v>
      </c>
      <c r="K438" s="305"/>
      <c r="L438" s="305"/>
      <c r="M438" s="305"/>
      <c r="N438" s="305"/>
      <c r="O438" s="305"/>
      <c r="P438" s="305"/>
      <c r="Q438" s="305"/>
      <c r="R438" s="305"/>
      <c r="S438" s="305"/>
      <c r="T438" s="305"/>
      <c r="U438" s="305"/>
      <c r="V438" s="305"/>
      <c r="W438" s="305"/>
    </row>
    <row r="439" spans="1:23" s="306" customFormat="1" hidden="1" outlineLevel="2">
      <c r="A439" s="300"/>
      <c r="B439" s="301" t="s">
        <v>157</v>
      </c>
      <c r="C439" s="302"/>
      <c r="D439" s="303" t="e">
        <f>'[1]Pl 2016-20 PFC'!#REF!</f>
        <v>#REF!</v>
      </c>
      <c r="E439" s="304" t="e">
        <f>'[1]Pl 2016-20 PFC'!#REF!</f>
        <v>#REF!</v>
      </c>
      <c r="F439" s="304" t="e">
        <f>'[1]Pl 2016-20 PFC'!#REF!</f>
        <v>#REF!</v>
      </c>
      <c r="G439" s="304">
        <f>'[1]Pl 2016-20 PFC'!D462</f>
        <v>0</v>
      </c>
      <c r="H439" s="304">
        <f>'[1]Pl 2016-20 PFC'!E462</f>
        <v>0</v>
      </c>
      <c r="I439" s="304">
        <f>'[1]Pl 2016-20 PFC'!F462</f>
        <v>0</v>
      </c>
      <c r="J439" s="304" t="e">
        <f>'[1]Pl 2016-20 PFC'!#REF!</f>
        <v>#REF!</v>
      </c>
      <c r="K439" s="305"/>
      <c r="L439" s="305"/>
      <c r="M439" s="305"/>
      <c r="N439" s="305"/>
      <c r="O439" s="305"/>
      <c r="P439" s="305"/>
      <c r="Q439" s="305"/>
      <c r="R439" s="305"/>
      <c r="S439" s="305"/>
      <c r="T439" s="305"/>
      <c r="U439" s="305"/>
      <c r="V439" s="305"/>
      <c r="W439" s="305"/>
    </row>
    <row r="440" spans="1:23" s="306" customFormat="1" hidden="1" outlineLevel="2">
      <c r="A440" s="300"/>
      <c r="B440" s="301" t="s">
        <v>199</v>
      </c>
      <c r="C440" s="302"/>
      <c r="D440" s="303" t="e">
        <f>'[1]Pl 2016-20 PFC'!#REF!</f>
        <v>#REF!</v>
      </c>
      <c r="E440" s="304" t="e">
        <f>'[1]Pl 2016-20 PFC'!#REF!</f>
        <v>#REF!</v>
      </c>
      <c r="F440" s="304" t="e">
        <f>'[1]Pl 2016-20 PFC'!#REF!</f>
        <v>#REF!</v>
      </c>
      <c r="G440" s="304">
        <f>'[1]Pl 2016-20 PFC'!D463</f>
        <v>0</v>
      </c>
      <c r="H440" s="304">
        <f>'[1]Pl 2016-20 PFC'!E463</f>
        <v>0</v>
      </c>
      <c r="I440" s="304">
        <f>'[1]Pl 2016-20 PFC'!F463</f>
        <v>0</v>
      </c>
      <c r="J440" s="304" t="e">
        <f>'[1]Pl 2016-20 PFC'!#REF!</f>
        <v>#REF!</v>
      </c>
      <c r="K440" s="305"/>
      <c r="L440" s="305"/>
      <c r="M440" s="305"/>
      <c r="N440" s="305"/>
      <c r="O440" s="305"/>
      <c r="P440" s="305"/>
      <c r="Q440" s="305"/>
      <c r="R440" s="305"/>
      <c r="S440" s="305"/>
      <c r="T440" s="305"/>
      <c r="U440" s="305"/>
      <c r="V440" s="305"/>
      <c r="W440" s="305"/>
    </row>
    <row r="441" spans="1:23" s="306" customFormat="1" hidden="1" outlineLevel="2">
      <c r="A441" s="300"/>
      <c r="B441" s="301" t="s">
        <v>200</v>
      </c>
      <c r="C441" s="302"/>
      <c r="D441" s="303" t="e">
        <f>'[1]Pl 2016-20 PFC'!#REF!</f>
        <v>#REF!</v>
      </c>
      <c r="E441" s="304" t="e">
        <f>'[1]Pl 2016-20 PFC'!#REF!</f>
        <v>#REF!</v>
      </c>
      <c r="F441" s="304" t="e">
        <f>'[1]Pl 2016-20 PFC'!#REF!</f>
        <v>#REF!</v>
      </c>
      <c r="G441" s="304">
        <f>'[1]Pl 2016-20 PFC'!D464</f>
        <v>0</v>
      </c>
      <c r="H441" s="304">
        <f>'[1]Pl 2016-20 PFC'!E464</f>
        <v>0</v>
      </c>
      <c r="I441" s="304">
        <f>'[1]Pl 2016-20 PFC'!F464</f>
        <v>0</v>
      </c>
      <c r="J441" s="304" t="e">
        <f>'[1]Pl 2016-20 PFC'!#REF!</f>
        <v>#REF!</v>
      </c>
      <c r="K441" s="305"/>
      <c r="L441" s="305"/>
      <c r="M441" s="305"/>
      <c r="N441" s="305"/>
      <c r="O441" s="305"/>
      <c r="P441" s="305"/>
      <c r="Q441" s="305"/>
      <c r="R441" s="305"/>
      <c r="S441" s="305"/>
      <c r="T441" s="305"/>
      <c r="U441" s="305"/>
      <c r="V441" s="305"/>
      <c r="W441" s="305"/>
    </row>
    <row r="442" spans="1:23" s="306" customFormat="1" hidden="1" outlineLevel="2">
      <c r="A442" s="300"/>
      <c r="B442" s="301" t="s">
        <v>169</v>
      </c>
      <c r="C442" s="302"/>
      <c r="D442" s="303" t="e">
        <f>'[1]Pl 2016-20 PFC'!#REF!</f>
        <v>#REF!</v>
      </c>
      <c r="E442" s="304" t="e">
        <f>'[1]Pl 2016-20 PFC'!#REF!</f>
        <v>#REF!</v>
      </c>
      <c r="F442" s="304" t="e">
        <f>'[1]Pl 2016-20 PFC'!#REF!</f>
        <v>#REF!</v>
      </c>
      <c r="G442" s="304">
        <f>'[1]Pl 2016-20 PFC'!D465</f>
        <v>0</v>
      </c>
      <c r="H442" s="304">
        <f>'[1]Pl 2016-20 PFC'!E465</f>
        <v>0</v>
      </c>
      <c r="I442" s="304">
        <f>'[1]Pl 2016-20 PFC'!F465</f>
        <v>0</v>
      </c>
      <c r="J442" s="304" t="e">
        <f>'[1]Pl 2016-20 PFC'!#REF!</f>
        <v>#REF!</v>
      </c>
      <c r="K442" s="305"/>
      <c r="L442" s="305"/>
      <c r="M442" s="305"/>
      <c r="N442" s="305"/>
      <c r="O442" s="305"/>
      <c r="P442" s="305"/>
      <c r="Q442" s="305"/>
      <c r="R442" s="305"/>
      <c r="S442" s="305"/>
      <c r="T442" s="305"/>
      <c r="U442" s="305"/>
      <c r="V442" s="305"/>
      <c r="W442" s="305"/>
    </row>
    <row r="443" spans="1:23" s="306" customFormat="1" hidden="1" outlineLevel="2">
      <c r="A443" s="300"/>
      <c r="B443" s="301" t="s">
        <v>164</v>
      </c>
      <c r="C443" s="302"/>
      <c r="D443" s="303" t="e">
        <f>'[1]Pl 2016-20 PFC'!#REF!</f>
        <v>#REF!</v>
      </c>
      <c r="E443" s="304" t="e">
        <f>'[1]Pl 2016-20 PFC'!#REF!</f>
        <v>#REF!</v>
      </c>
      <c r="F443" s="304" t="e">
        <f>'[1]Pl 2016-20 PFC'!#REF!</f>
        <v>#REF!</v>
      </c>
      <c r="G443" s="304">
        <f>'[1]Pl 2016-20 PFC'!D466</f>
        <v>0</v>
      </c>
      <c r="H443" s="304">
        <f>'[1]Pl 2016-20 PFC'!E466</f>
        <v>0</v>
      </c>
      <c r="I443" s="304">
        <f>'[1]Pl 2016-20 PFC'!F466</f>
        <v>0</v>
      </c>
      <c r="J443" s="304" t="e">
        <f>'[1]Pl 2016-20 PFC'!#REF!</f>
        <v>#REF!</v>
      </c>
      <c r="K443" s="305"/>
      <c r="L443" s="305"/>
      <c r="M443" s="305"/>
      <c r="N443" s="305"/>
      <c r="O443" s="305"/>
      <c r="P443" s="305"/>
      <c r="Q443" s="305"/>
      <c r="R443" s="305"/>
      <c r="S443" s="305"/>
      <c r="T443" s="305"/>
      <c r="U443" s="305"/>
      <c r="V443" s="305"/>
      <c r="W443" s="305"/>
    </row>
    <row r="444" spans="1:23" s="306" customFormat="1" hidden="1" outlineLevel="2">
      <c r="A444" s="300"/>
      <c r="B444" s="301" t="s">
        <v>201</v>
      </c>
      <c r="C444" s="302"/>
      <c r="D444" s="303" t="e">
        <f>'[1]Pl 2016-20 PFC'!#REF!</f>
        <v>#REF!</v>
      </c>
      <c r="E444" s="304" t="e">
        <f>'[1]Pl 2016-20 PFC'!#REF!</f>
        <v>#REF!</v>
      </c>
      <c r="F444" s="304" t="e">
        <f>'[1]Pl 2016-20 PFC'!#REF!</f>
        <v>#REF!</v>
      </c>
      <c r="G444" s="304">
        <f>'[1]Pl 2016-20 PFC'!D467</f>
        <v>0</v>
      </c>
      <c r="H444" s="304">
        <f>'[1]Pl 2016-20 PFC'!E467</f>
        <v>0</v>
      </c>
      <c r="I444" s="304">
        <f>'[1]Pl 2016-20 PFC'!F467</f>
        <v>0</v>
      </c>
      <c r="J444" s="304" t="e">
        <f>'[1]Pl 2016-20 PFC'!#REF!</f>
        <v>#REF!</v>
      </c>
      <c r="K444" s="305"/>
      <c r="L444" s="305"/>
      <c r="M444" s="305"/>
      <c r="N444" s="305"/>
      <c r="O444" s="305"/>
      <c r="P444" s="305"/>
      <c r="Q444" s="305"/>
      <c r="R444" s="305"/>
      <c r="S444" s="305"/>
      <c r="T444" s="305"/>
      <c r="U444" s="305"/>
      <c r="V444" s="305"/>
      <c r="W444" s="305"/>
    </row>
    <row r="445" spans="1:23" s="306" customFormat="1" hidden="1" outlineLevel="2">
      <c r="A445" s="300"/>
      <c r="B445" s="301" t="s">
        <v>202</v>
      </c>
      <c r="C445" s="302"/>
      <c r="D445" s="303" t="e">
        <f>'[1]Pl 2016-20 PFC'!#REF!</f>
        <v>#REF!</v>
      </c>
      <c r="E445" s="304" t="e">
        <f>'[1]Pl 2016-20 PFC'!#REF!</f>
        <v>#REF!</v>
      </c>
      <c r="F445" s="304" t="e">
        <f>'[1]Pl 2016-20 PFC'!#REF!</f>
        <v>#REF!</v>
      </c>
      <c r="G445" s="304">
        <f>'[1]Pl 2016-20 PFC'!D468</f>
        <v>0</v>
      </c>
      <c r="H445" s="304">
        <f>'[1]Pl 2016-20 PFC'!E468</f>
        <v>0</v>
      </c>
      <c r="I445" s="304">
        <f>'[1]Pl 2016-20 PFC'!F468</f>
        <v>0</v>
      </c>
      <c r="J445" s="304" t="e">
        <f>'[1]Pl 2016-20 PFC'!#REF!</f>
        <v>#REF!</v>
      </c>
      <c r="K445" s="305"/>
      <c r="L445" s="305"/>
      <c r="M445" s="305"/>
      <c r="N445" s="305"/>
      <c r="O445" s="305"/>
      <c r="P445" s="305"/>
      <c r="Q445" s="305"/>
      <c r="R445" s="305"/>
      <c r="S445" s="305"/>
      <c r="T445" s="305"/>
      <c r="U445" s="305"/>
      <c r="V445" s="305"/>
      <c r="W445" s="305"/>
    </row>
    <row r="446" spans="1:23" s="306" customFormat="1" hidden="1" outlineLevel="2">
      <c r="A446" s="300"/>
      <c r="B446" s="301" t="s">
        <v>192</v>
      </c>
      <c r="C446" s="302"/>
      <c r="D446" s="303" t="e">
        <f>'[1]Pl 2016-20 PFC'!#REF!</f>
        <v>#REF!</v>
      </c>
      <c r="E446" s="304" t="e">
        <f>'[1]Pl 2016-20 PFC'!#REF!</f>
        <v>#REF!</v>
      </c>
      <c r="F446" s="304" t="e">
        <f>'[1]Pl 2016-20 PFC'!#REF!</f>
        <v>#REF!</v>
      </c>
      <c r="G446" s="304">
        <f>'[1]Pl 2016-20 PFC'!D469</f>
        <v>0</v>
      </c>
      <c r="H446" s="304">
        <f>'[1]Pl 2016-20 PFC'!E469</f>
        <v>0</v>
      </c>
      <c r="I446" s="304">
        <f>'[1]Pl 2016-20 PFC'!F469</f>
        <v>0</v>
      </c>
      <c r="J446" s="304" t="e">
        <f>'[1]Pl 2016-20 PFC'!#REF!</f>
        <v>#REF!</v>
      </c>
      <c r="K446" s="305"/>
      <c r="L446" s="305"/>
      <c r="M446" s="305"/>
      <c r="N446" s="305"/>
      <c r="O446" s="305"/>
      <c r="P446" s="305"/>
      <c r="Q446" s="305"/>
      <c r="R446" s="305"/>
      <c r="S446" s="305"/>
      <c r="T446" s="305"/>
      <c r="U446" s="305"/>
      <c r="V446" s="305"/>
      <c r="W446" s="305"/>
    </row>
    <row r="447" spans="1:23" s="306" customFormat="1" hidden="1" outlineLevel="2">
      <c r="A447" s="300"/>
      <c r="B447" s="301"/>
      <c r="C447" s="302"/>
      <c r="D447" s="303"/>
      <c r="E447" s="304"/>
      <c r="F447" s="304"/>
      <c r="G447" s="304"/>
      <c r="H447" s="304"/>
      <c r="I447" s="304"/>
      <c r="J447" s="304"/>
      <c r="K447" s="305"/>
      <c r="L447" s="305"/>
      <c r="M447" s="305"/>
      <c r="N447" s="305"/>
      <c r="O447" s="305"/>
      <c r="P447" s="305"/>
      <c r="Q447" s="305"/>
      <c r="R447" s="305"/>
      <c r="S447" s="305"/>
      <c r="T447" s="305"/>
      <c r="U447" s="305"/>
      <c r="V447" s="305"/>
      <c r="W447" s="305"/>
    </row>
    <row r="448" spans="1:23" s="306" customFormat="1" hidden="1" outlineLevel="2">
      <c r="A448" s="300"/>
      <c r="B448" s="301"/>
      <c r="C448" s="302"/>
      <c r="D448" s="303"/>
      <c r="E448" s="304"/>
      <c r="F448" s="304"/>
      <c r="G448" s="304"/>
      <c r="H448" s="304"/>
      <c r="I448" s="304"/>
      <c r="J448" s="304"/>
      <c r="K448" s="305"/>
      <c r="L448" s="305"/>
      <c r="M448" s="305"/>
      <c r="N448" s="305"/>
      <c r="O448" s="305"/>
      <c r="P448" s="305"/>
      <c r="Q448" s="305"/>
      <c r="R448" s="305"/>
      <c r="S448" s="305"/>
      <c r="T448" s="305"/>
      <c r="U448" s="305"/>
      <c r="V448" s="305"/>
      <c r="W448" s="305"/>
    </row>
    <row r="449" spans="1:23" s="306" customFormat="1" hidden="1" outlineLevel="2">
      <c r="A449" s="300" t="s">
        <v>83</v>
      </c>
      <c r="B449" s="301" t="s">
        <v>359</v>
      </c>
      <c r="C449" s="302" t="s">
        <v>205</v>
      </c>
      <c r="D449" s="303" t="e">
        <f>'[1]Pl 2016-20 PFC'!#REF!</f>
        <v>#REF!</v>
      </c>
      <c r="E449" s="304" t="e">
        <f>'[1]Pl 2016-20 PFC'!#REF!</f>
        <v>#REF!</v>
      </c>
      <c r="F449" s="304" t="e">
        <f>'[1]Pl 2016-20 PFC'!#REF!</f>
        <v>#REF!</v>
      </c>
      <c r="G449" s="304">
        <f>'[1]Pl 2016-20 PFC'!D472</f>
        <v>3831000</v>
      </c>
      <c r="H449" s="304">
        <f>'[1]Pl 2016-20 PFC'!E472</f>
        <v>0</v>
      </c>
      <c r="I449" s="304">
        <f>'[1]Pl 2016-20 PFC'!F472</f>
        <v>3831000</v>
      </c>
      <c r="J449" s="304" t="e">
        <f>'[1]Pl 2016-20 PFC'!#REF!</f>
        <v>#REF!</v>
      </c>
      <c r="K449" s="305"/>
      <c r="L449" s="305"/>
      <c r="M449" s="305"/>
      <c r="N449" s="305"/>
      <c r="O449" s="305"/>
      <c r="P449" s="305"/>
      <c r="Q449" s="305"/>
      <c r="R449" s="305"/>
      <c r="S449" s="305"/>
      <c r="T449" s="305"/>
      <c r="U449" s="305"/>
      <c r="V449" s="305"/>
      <c r="W449" s="305"/>
    </row>
    <row r="450" spans="1:23" s="306" customFormat="1" hidden="1" outlineLevel="2">
      <c r="A450" s="300"/>
      <c r="B450" s="301" t="s">
        <v>206</v>
      </c>
      <c r="C450" s="302" t="s">
        <v>205</v>
      </c>
      <c r="D450" s="303" t="e">
        <f>'[1]Pl 2016-20 PFC'!#REF!</f>
        <v>#REF!</v>
      </c>
      <c r="E450" s="304" t="e">
        <f>'[1]Pl 2016-20 PFC'!#REF!</f>
        <v>#REF!</v>
      </c>
      <c r="F450" s="304"/>
      <c r="G450" s="304"/>
      <c r="H450" s="304"/>
      <c r="I450" s="304"/>
      <c r="J450" s="304"/>
      <c r="K450" s="305"/>
      <c r="L450" s="305"/>
      <c r="M450" s="305"/>
      <c r="N450" s="305"/>
      <c r="O450" s="305"/>
      <c r="P450" s="305"/>
      <c r="Q450" s="305"/>
      <c r="R450" s="305"/>
      <c r="S450" s="305"/>
      <c r="T450" s="305"/>
      <c r="U450" s="305"/>
      <c r="V450" s="305"/>
      <c r="W450" s="305"/>
    </row>
    <row r="451" spans="1:23" s="306" customFormat="1" hidden="1" outlineLevel="2">
      <c r="A451" s="300"/>
      <c r="B451" s="301"/>
      <c r="C451" s="302"/>
      <c r="D451" s="303"/>
      <c r="E451" s="304"/>
      <c r="F451" s="304"/>
      <c r="G451" s="304"/>
      <c r="H451" s="304"/>
      <c r="I451" s="304"/>
      <c r="J451" s="304"/>
      <c r="K451" s="305"/>
      <c r="L451" s="305"/>
      <c r="M451" s="305"/>
      <c r="N451" s="305"/>
      <c r="O451" s="305"/>
      <c r="P451" s="305"/>
      <c r="Q451" s="305"/>
      <c r="R451" s="305"/>
      <c r="S451" s="305"/>
      <c r="T451" s="305"/>
      <c r="U451" s="305"/>
      <c r="V451" s="305"/>
      <c r="W451" s="305"/>
    </row>
    <row r="452" spans="1:23" s="306" customFormat="1" hidden="1" outlineLevel="2">
      <c r="A452" s="300" t="s">
        <v>74</v>
      </c>
      <c r="B452" s="301" t="s">
        <v>207</v>
      </c>
      <c r="C452" s="302" t="s">
        <v>77</v>
      </c>
      <c r="D452" s="303" t="e">
        <f>'[1]Pl 2016-20 PFC'!#REF!</f>
        <v>#REF!</v>
      </c>
      <c r="E452" s="304" t="e">
        <f>'[1]Pl 2016-20 PFC'!#REF!</f>
        <v>#REF!</v>
      </c>
      <c r="F452" s="304" t="e">
        <f>'[1]Pl 2016-20 PFC'!#REF!</f>
        <v>#REF!</v>
      </c>
      <c r="G452" s="304">
        <f>'[1]Pl 2016-20 PFC'!D475</f>
        <v>11972000</v>
      </c>
      <c r="H452" s="304">
        <f>'[1]Pl 2016-20 PFC'!E475</f>
        <v>0</v>
      </c>
      <c r="I452" s="304">
        <f>'[1]Pl 2016-20 PFC'!F475</f>
        <v>11972000</v>
      </c>
      <c r="J452" s="312" t="e">
        <f>'[1]Pl 2016-20 PFC'!#REF!</f>
        <v>#REF!</v>
      </c>
      <c r="K452" s="305"/>
      <c r="L452" s="305"/>
      <c r="M452" s="305"/>
      <c r="N452" s="305"/>
      <c r="O452" s="305"/>
      <c r="P452" s="305"/>
      <c r="Q452" s="305"/>
      <c r="R452" s="305"/>
      <c r="S452" s="305"/>
      <c r="T452" s="305"/>
      <c r="U452" s="305"/>
      <c r="V452" s="305"/>
      <c r="W452" s="305"/>
    </row>
    <row r="453" spans="1:23" s="337" customFormat="1" hidden="1" outlineLevel="2">
      <c r="A453" s="300"/>
      <c r="B453" s="335" t="s">
        <v>142</v>
      </c>
      <c r="C453" s="333" t="s">
        <v>77</v>
      </c>
      <c r="D453" s="303" t="e">
        <f>'[1]Pl 2016-20 PFC'!#REF!</f>
        <v>#REF!</v>
      </c>
      <c r="E453" s="304" t="e">
        <f>'[1]Pl 2016-20 PFC'!#REF!</f>
        <v>#REF!</v>
      </c>
      <c r="F453" s="336"/>
      <c r="G453" s="336">
        <f>'[1]Pl 2016-20 PFC'!D476</f>
        <v>2910000</v>
      </c>
      <c r="H453" s="336">
        <f>'[1]Pl 2016-20 PFC'!E476</f>
        <v>0</v>
      </c>
      <c r="I453" s="336">
        <f>'[1]Pl 2016-20 PFC'!F476</f>
        <v>2910000</v>
      </c>
      <c r="J453" s="336"/>
      <c r="K453" s="331"/>
      <c r="L453" s="331"/>
      <c r="M453" s="331"/>
      <c r="N453" s="331"/>
      <c r="O453" s="331"/>
      <c r="P453" s="331"/>
      <c r="Q453" s="331"/>
      <c r="R453" s="331"/>
      <c r="S453" s="331"/>
      <c r="T453" s="331"/>
      <c r="U453" s="331"/>
      <c r="V453" s="334"/>
      <c r="W453" s="334"/>
    </row>
    <row r="454" spans="1:23" s="337" customFormat="1" hidden="1" outlineLevel="2">
      <c r="A454" s="300"/>
      <c r="B454" s="335" t="s">
        <v>208</v>
      </c>
      <c r="C454" s="333" t="s">
        <v>209</v>
      </c>
      <c r="D454" s="303" t="e">
        <f>'[1]Pl 2016-20 PFC'!#REF!</f>
        <v>#REF!</v>
      </c>
      <c r="E454" s="304" t="e">
        <f>'[1]Pl 2016-20 PFC'!#REF!</f>
        <v>#REF!</v>
      </c>
      <c r="F454" s="336"/>
      <c r="G454" s="336">
        <f>'[1]Pl 2016-20 PFC'!D477</f>
        <v>2910000</v>
      </c>
      <c r="H454" s="336">
        <f>'[1]Pl 2016-20 PFC'!E477</f>
        <v>0</v>
      </c>
      <c r="I454" s="336">
        <f>'[1]Pl 2016-20 PFC'!F477</f>
        <v>2910000</v>
      </c>
      <c r="J454" s="336"/>
      <c r="K454" s="331"/>
      <c r="L454" s="331"/>
      <c r="M454" s="331"/>
      <c r="N454" s="331"/>
      <c r="O454" s="331"/>
      <c r="P454" s="331"/>
      <c r="Q454" s="331"/>
      <c r="R454" s="331"/>
      <c r="S454" s="331"/>
      <c r="T454" s="331"/>
      <c r="U454" s="331"/>
      <c r="V454" s="334"/>
      <c r="W454" s="334"/>
    </row>
    <row r="455" spans="1:23" s="337" customFormat="1" hidden="1" outlineLevel="2">
      <c r="A455" s="300"/>
      <c r="B455" s="335" t="s">
        <v>210</v>
      </c>
      <c r="C455" s="333" t="s">
        <v>211</v>
      </c>
      <c r="D455" s="303" t="e">
        <f>'[1]Pl 2016-20 PFC'!#REF!</f>
        <v>#REF!</v>
      </c>
      <c r="E455" s="304" t="e">
        <f>'[1]Pl 2016-20 PFC'!#REF!</f>
        <v>#REF!</v>
      </c>
      <c r="F455" s="336"/>
      <c r="G455" s="336">
        <f>'[1]Pl 2016-20 PFC'!D478</f>
        <v>0</v>
      </c>
      <c r="H455" s="336">
        <f>'[1]Pl 2016-20 PFC'!E478</f>
        <v>0</v>
      </c>
      <c r="I455" s="336">
        <f>'[1]Pl 2016-20 PFC'!F478</f>
        <v>0</v>
      </c>
      <c r="J455" s="336"/>
      <c r="K455" s="331"/>
      <c r="L455" s="331"/>
      <c r="M455" s="331"/>
      <c r="N455" s="331"/>
      <c r="O455" s="331"/>
      <c r="P455" s="331"/>
      <c r="Q455" s="331"/>
      <c r="R455" s="331"/>
      <c r="S455" s="331"/>
      <c r="T455" s="331"/>
      <c r="U455" s="331"/>
      <c r="V455" s="334"/>
      <c r="W455" s="334"/>
    </row>
    <row r="456" spans="1:23" s="337" customFormat="1" hidden="1" outlineLevel="2">
      <c r="A456" s="300"/>
      <c r="B456" s="335" t="s">
        <v>360</v>
      </c>
      <c r="C456" s="333" t="s">
        <v>361</v>
      </c>
      <c r="D456" s="303" t="str">
        <f t="shared" ref="D456:E477" si="77">"$'Pl 2014-17 PFC'.$#ODWOŁANIE$#ODWOŁANIE"</f>
        <v>$'Pl 2014-17 PFC'.$#ODWOŁANIE$#ODWOŁANIE</v>
      </c>
      <c r="E456" s="304" t="str">
        <f t="shared" si="77"/>
        <v>$'Pl 2014-17 PFC'.$#ODWOŁANIE$#ODWOŁANIE</v>
      </c>
      <c r="F456" s="336"/>
      <c r="G456" s="336"/>
      <c r="H456" s="336"/>
      <c r="I456" s="336"/>
      <c r="J456" s="336"/>
      <c r="K456" s="331"/>
      <c r="L456" s="331"/>
      <c r="M456" s="331"/>
      <c r="N456" s="331"/>
      <c r="O456" s="331"/>
      <c r="P456" s="331"/>
      <c r="Q456" s="331"/>
      <c r="R456" s="331"/>
      <c r="S456" s="331"/>
      <c r="T456" s="331"/>
      <c r="U456" s="331"/>
      <c r="V456" s="334"/>
      <c r="W456" s="334"/>
    </row>
    <row r="457" spans="1:23" s="337" customFormat="1" hidden="1" outlineLevel="2">
      <c r="A457" s="300"/>
      <c r="B457" s="335" t="s">
        <v>362</v>
      </c>
      <c r="C457" s="333" t="s">
        <v>363</v>
      </c>
      <c r="D457" s="303" t="str">
        <f t="shared" si="77"/>
        <v>$'Pl 2014-17 PFC'.$#ODWOŁANIE$#ODWOŁANIE</v>
      </c>
      <c r="E457" s="304" t="str">
        <f t="shared" si="77"/>
        <v>$'Pl 2014-17 PFC'.$#ODWOŁANIE$#ODWOŁANIE</v>
      </c>
      <c r="F457" s="336"/>
      <c r="G457" s="336">
        <f>'[1]Pl 2016-20 PFC'!D479</f>
        <v>1151000</v>
      </c>
      <c r="H457" s="336">
        <f>'[1]Pl 2016-20 PFC'!E479</f>
        <v>0</v>
      </c>
      <c r="I457" s="336">
        <f>'[1]Pl 2016-20 PFC'!F479</f>
        <v>1151000</v>
      </c>
      <c r="J457" s="336"/>
      <c r="K457" s="331"/>
      <c r="L457" s="331"/>
      <c r="M457" s="331"/>
      <c r="N457" s="331"/>
      <c r="O457" s="331"/>
      <c r="P457" s="331"/>
      <c r="Q457" s="331"/>
      <c r="R457" s="331"/>
      <c r="S457" s="331"/>
      <c r="T457" s="331"/>
      <c r="U457" s="331"/>
      <c r="V457" s="334"/>
      <c r="W457" s="334"/>
    </row>
    <row r="458" spans="1:23" s="337" customFormat="1" hidden="1" outlineLevel="2">
      <c r="A458" s="300"/>
      <c r="B458" s="335" t="s">
        <v>364</v>
      </c>
      <c r="C458" s="333" t="s">
        <v>365</v>
      </c>
      <c r="D458" s="303" t="str">
        <f t="shared" si="77"/>
        <v>$'Pl 2014-17 PFC'.$#ODWOŁANIE$#ODWOŁANIE</v>
      </c>
      <c r="E458" s="304" t="str">
        <f t="shared" si="77"/>
        <v>$'Pl 2014-17 PFC'.$#ODWOŁANIE$#ODWOŁANIE</v>
      </c>
      <c r="F458" s="336"/>
      <c r="G458" s="336">
        <f>'[1]Pl 2016-20 PFC'!D481</f>
        <v>203000</v>
      </c>
      <c r="H458" s="336">
        <f>'[1]Pl 2016-20 PFC'!E481</f>
        <v>0</v>
      </c>
      <c r="I458" s="336">
        <f>'[1]Pl 2016-20 PFC'!F481</f>
        <v>203000</v>
      </c>
      <c r="J458" s="336"/>
      <c r="K458" s="331"/>
      <c r="L458" s="331"/>
      <c r="M458" s="331"/>
      <c r="N458" s="331"/>
      <c r="O458" s="331"/>
      <c r="P458" s="331"/>
      <c r="Q458" s="331"/>
      <c r="R458" s="331"/>
      <c r="S458" s="331"/>
      <c r="T458" s="331"/>
      <c r="U458" s="331"/>
      <c r="V458" s="334"/>
      <c r="W458" s="334"/>
    </row>
    <row r="459" spans="1:23" s="337" customFormat="1" hidden="1" outlineLevel="2">
      <c r="A459" s="300"/>
      <c r="B459" s="335" t="s">
        <v>366</v>
      </c>
      <c r="C459" s="333" t="s">
        <v>367</v>
      </c>
      <c r="D459" s="303" t="str">
        <f t="shared" si="77"/>
        <v>$'Pl 2014-17 PFC'.$#ODWOŁANIE$#ODWOŁANIE</v>
      </c>
      <c r="E459" s="304" t="str">
        <f t="shared" si="77"/>
        <v>$'Pl 2014-17 PFC'.$#ODWOŁANIE$#ODWOŁANIE</v>
      </c>
      <c r="F459" s="336"/>
      <c r="G459" s="336">
        <f>'[1]Pl 2016-20 PFC'!D482</f>
        <v>30000</v>
      </c>
      <c r="H459" s="336">
        <f>'[1]Pl 2016-20 PFC'!E482</f>
        <v>0</v>
      </c>
      <c r="I459" s="336">
        <f>'[1]Pl 2016-20 PFC'!F482</f>
        <v>30000</v>
      </c>
      <c r="J459" s="336"/>
      <c r="K459" s="331"/>
      <c r="L459" s="331"/>
      <c r="M459" s="331"/>
      <c r="N459" s="331"/>
      <c r="O459" s="331"/>
      <c r="P459" s="331"/>
      <c r="Q459" s="331"/>
      <c r="R459" s="331"/>
      <c r="S459" s="331"/>
      <c r="T459" s="331"/>
      <c r="U459" s="331"/>
      <c r="V459" s="334"/>
      <c r="W459" s="334"/>
    </row>
    <row r="460" spans="1:23" s="337" customFormat="1" hidden="1" outlineLevel="2">
      <c r="A460" s="300"/>
      <c r="B460" s="335" t="s">
        <v>368</v>
      </c>
      <c r="C460" s="333" t="s">
        <v>369</v>
      </c>
      <c r="D460" s="303" t="str">
        <f t="shared" si="77"/>
        <v>$'Pl 2014-17 PFC'.$#ODWOŁANIE$#ODWOŁANIE</v>
      </c>
      <c r="E460" s="304" t="str">
        <f t="shared" si="77"/>
        <v>$'Pl 2014-17 PFC'.$#ODWOŁANIE$#ODWOŁANIE</v>
      </c>
      <c r="F460" s="336"/>
      <c r="G460" s="336">
        <f>'[1]Pl 2016-20 PFC'!D480</f>
        <v>28000</v>
      </c>
      <c r="H460" s="336">
        <f>'[1]Pl 2016-20 PFC'!E480</f>
        <v>0</v>
      </c>
      <c r="I460" s="336">
        <f>'[1]Pl 2016-20 PFC'!F480</f>
        <v>28000</v>
      </c>
      <c r="J460" s="336"/>
      <c r="K460" s="331"/>
      <c r="L460" s="331"/>
      <c r="M460" s="331"/>
      <c r="N460" s="331"/>
      <c r="O460" s="331"/>
      <c r="P460" s="331"/>
      <c r="Q460" s="331"/>
      <c r="R460" s="331"/>
      <c r="S460" s="331"/>
      <c r="T460" s="331"/>
      <c r="U460" s="331"/>
      <c r="V460" s="334"/>
      <c r="W460" s="334"/>
    </row>
    <row r="461" spans="1:23" s="337" customFormat="1" hidden="1" outlineLevel="2">
      <c r="A461" s="300"/>
      <c r="B461" s="335" t="s">
        <v>370</v>
      </c>
      <c r="C461" s="333" t="s">
        <v>77</v>
      </c>
      <c r="D461" s="303" t="str">
        <f t="shared" si="77"/>
        <v>$'Pl 2014-17 PFC'.$#ODWOŁANIE$#ODWOŁANIE</v>
      </c>
      <c r="E461" s="304" t="str">
        <f t="shared" si="77"/>
        <v>$'Pl 2014-17 PFC'.$#ODWOŁANIE$#ODWOŁANIE</v>
      </c>
      <c r="F461" s="336"/>
      <c r="G461" s="336">
        <f>'[1]Pl 2016-20 PFC'!D484</f>
        <v>447000</v>
      </c>
      <c r="H461" s="336">
        <f>'[1]Pl 2016-20 PFC'!E484</f>
        <v>0</v>
      </c>
      <c r="I461" s="336">
        <f>'[1]Pl 2016-20 PFC'!F484</f>
        <v>447000</v>
      </c>
      <c r="J461" s="336"/>
      <c r="K461" s="331"/>
      <c r="L461" s="331"/>
      <c r="M461" s="331"/>
      <c r="N461" s="331"/>
      <c r="O461" s="331"/>
      <c r="P461" s="331"/>
      <c r="Q461" s="331"/>
      <c r="R461" s="331"/>
      <c r="S461" s="331"/>
      <c r="T461" s="331"/>
      <c r="U461" s="331"/>
      <c r="V461" s="334"/>
      <c r="W461" s="334"/>
    </row>
    <row r="462" spans="1:23" s="337" customFormat="1" hidden="1" outlineLevel="2">
      <c r="A462" s="300"/>
      <c r="B462" s="335" t="s">
        <v>371</v>
      </c>
      <c r="C462" s="333" t="s">
        <v>372</v>
      </c>
      <c r="D462" s="303" t="str">
        <f t="shared" si="77"/>
        <v>$'Pl 2014-17 PFC'.$#ODWOŁANIE$#ODWOŁANIE</v>
      </c>
      <c r="E462" s="304" t="str">
        <f t="shared" si="77"/>
        <v>$'Pl 2014-17 PFC'.$#ODWOŁANIE$#ODWOŁANIE</v>
      </c>
      <c r="F462" s="336"/>
      <c r="G462" s="336">
        <f>'[1]Pl 2016-20 PFC'!D485</f>
        <v>21000</v>
      </c>
      <c r="H462" s="336">
        <f>'[1]Pl 2016-20 PFC'!E485</f>
        <v>0</v>
      </c>
      <c r="I462" s="336">
        <f>'[1]Pl 2016-20 PFC'!F485</f>
        <v>21000</v>
      </c>
      <c r="J462" s="336"/>
      <c r="K462" s="331"/>
      <c r="L462" s="331"/>
      <c r="M462" s="331"/>
      <c r="N462" s="331"/>
      <c r="O462" s="331"/>
      <c r="P462" s="331"/>
      <c r="Q462" s="331"/>
      <c r="R462" s="331"/>
      <c r="S462" s="331"/>
      <c r="T462" s="331"/>
      <c r="U462" s="331"/>
      <c r="V462" s="334"/>
      <c r="W462" s="334"/>
    </row>
    <row r="463" spans="1:23" s="337" customFormat="1" hidden="1" outlineLevel="2">
      <c r="A463" s="300"/>
      <c r="B463" s="335" t="s">
        <v>373</v>
      </c>
      <c r="C463" s="333" t="s">
        <v>374</v>
      </c>
      <c r="D463" s="303" t="str">
        <f t="shared" si="77"/>
        <v>$'Pl 2014-17 PFC'.$#ODWOŁANIE$#ODWOŁANIE</v>
      </c>
      <c r="E463" s="304" t="str">
        <f t="shared" si="77"/>
        <v>$'Pl 2014-17 PFC'.$#ODWOŁANIE$#ODWOŁANIE</v>
      </c>
      <c r="F463" s="336"/>
      <c r="G463" s="336">
        <f>'[1]Pl 2016-20 PFC'!D486</f>
        <v>426000</v>
      </c>
      <c r="H463" s="336">
        <f>'[1]Pl 2016-20 PFC'!E486</f>
        <v>0</v>
      </c>
      <c r="I463" s="336">
        <f>'[1]Pl 2016-20 PFC'!F486</f>
        <v>426000</v>
      </c>
      <c r="J463" s="336"/>
      <c r="K463" s="331"/>
      <c r="L463" s="331"/>
      <c r="M463" s="331"/>
      <c r="N463" s="331"/>
      <c r="O463" s="331"/>
      <c r="P463" s="331"/>
      <c r="Q463" s="331"/>
      <c r="R463" s="331"/>
      <c r="S463" s="331"/>
      <c r="T463" s="331"/>
      <c r="U463" s="331"/>
      <c r="V463" s="334"/>
      <c r="W463" s="334"/>
    </row>
    <row r="464" spans="1:23" s="337" customFormat="1" hidden="1" outlineLevel="2">
      <c r="A464" s="300"/>
      <c r="B464" s="335" t="s">
        <v>254</v>
      </c>
      <c r="C464" s="333" t="s">
        <v>375</v>
      </c>
      <c r="D464" s="303" t="str">
        <f t="shared" si="77"/>
        <v>$'Pl 2014-17 PFC'.$#ODWOŁANIE$#ODWOŁANIE</v>
      </c>
      <c r="E464" s="304" t="str">
        <f t="shared" si="77"/>
        <v>$'Pl 2014-17 PFC'.$#ODWOŁANIE$#ODWOŁANIE</v>
      </c>
      <c r="F464" s="336"/>
      <c r="G464" s="336"/>
      <c r="H464" s="336"/>
      <c r="I464" s="336"/>
      <c r="J464" s="336"/>
      <c r="K464" s="331"/>
      <c r="L464" s="331"/>
      <c r="M464" s="331"/>
      <c r="N464" s="331"/>
      <c r="O464" s="331"/>
      <c r="P464" s="331"/>
      <c r="Q464" s="331"/>
      <c r="R464" s="331"/>
      <c r="S464" s="331"/>
      <c r="T464" s="331"/>
      <c r="U464" s="331"/>
      <c r="V464" s="334"/>
      <c r="W464" s="334"/>
    </row>
    <row r="465" spans="1:23" s="337" customFormat="1" hidden="1" outlineLevel="2">
      <c r="A465" s="300"/>
      <c r="B465" s="335" t="s">
        <v>376</v>
      </c>
      <c r="C465" s="333" t="s">
        <v>377</v>
      </c>
      <c r="D465" s="303" t="str">
        <f t="shared" si="77"/>
        <v>$'Pl 2014-17 PFC'.$#ODWOŁANIE$#ODWOŁANIE</v>
      </c>
      <c r="E465" s="304" t="str">
        <f t="shared" si="77"/>
        <v>$'Pl 2014-17 PFC'.$#ODWOŁANIE$#ODWOŁANIE</v>
      </c>
      <c r="F465" s="336"/>
      <c r="G465" s="336"/>
      <c r="H465" s="336"/>
      <c r="I465" s="336"/>
      <c r="J465" s="336"/>
      <c r="K465" s="331"/>
      <c r="L465" s="331"/>
      <c r="M465" s="331"/>
      <c r="N465" s="331"/>
      <c r="O465" s="331"/>
      <c r="P465" s="331"/>
      <c r="Q465" s="331"/>
      <c r="R465" s="331"/>
      <c r="S465" s="331"/>
      <c r="T465" s="331"/>
      <c r="U465" s="331"/>
      <c r="V465" s="334"/>
      <c r="W465" s="334"/>
    </row>
    <row r="466" spans="1:23" s="337" customFormat="1" hidden="1" outlineLevel="2">
      <c r="A466" s="300"/>
      <c r="B466" s="335" t="s">
        <v>257</v>
      </c>
      <c r="C466" s="333" t="s">
        <v>378</v>
      </c>
      <c r="D466" s="303" t="str">
        <f t="shared" si="77"/>
        <v>$'Pl 2014-17 PFC'.$#ODWOŁANIE$#ODWOŁANIE</v>
      </c>
      <c r="E466" s="304" t="str">
        <f t="shared" si="77"/>
        <v>$'Pl 2014-17 PFC'.$#ODWOŁANIE$#ODWOŁANIE</v>
      </c>
      <c r="F466" s="336"/>
      <c r="G466" s="336"/>
      <c r="H466" s="336"/>
      <c r="I466" s="336"/>
      <c r="J466" s="336"/>
      <c r="K466" s="331"/>
      <c r="L466" s="331"/>
      <c r="M466" s="331"/>
      <c r="N466" s="331"/>
      <c r="O466" s="331"/>
      <c r="P466" s="331"/>
      <c r="Q466" s="331"/>
      <c r="R466" s="331"/>
      <c r="S466" s="331"/>
      <c r="T466" s="331"/>
      <c r="U466" s="331"/>
      <c r="V466" s="334"/>
      <c r="W466" s="334"/>
    </row>
    <row r="467" spans="1:23" s="337" customFormat="1" hidden="1" outlineLevel="2">
      <c r="A467" s="300"/>
      <c r="B467" s="335" t="s">
        <v>379</v>
      </c>
      <c r="C467" s="333" t="s">
        <v>380</v>
      </c>
      <c r="D467" s="303" t="str">
        <f t="shared" si="77"/>
        <v>$'Pl 2014-17 PFC'.$#ODWOŁANIE$#ODWOŁANIE</v>
      </c>
      <c r="E467" s="304" t="str">
        <f t="shared" si="77"/>
        <v>$'Pl 2014-17 PFC'.$#ODWOŁANIE$#ODWOŁANIE</v>
      </c>
      <c r="F467" s="336"/>
      <c r="G467" s="336"/>
      <c r="H467" s="336"/>
      <c r="I467" s="336"/>
      <c r="J467" s="336"/>
      <c r="K467" s="331"/>
      <c r="L467" s="331"/>
      <c r="M467" s="331"/>
      <c r="N467" s="331"/>
      <c r="O467" s="331"/>
      <c r="P467" s="331"/>
      <c r="Q467" s="331"/>
      <c r="R467" s="331"/>
      <c r="S467" s="331"/>
      <c r="T467" s="331"/>
      <c r="U467" s="331"/>
      <c r="V467" s="334"/>
      <c r="W467" s="334"/>
    </row>
    <row r="468" spans="1:23" s="337" customFormat="1" hidden="1" outlineLevel="2">
      <c r="A468" s="300"/>
      <c r="B468" s="335" t="s">
        <v>381</v>
      </c>
      <c r="C468" s="333" t="s">
        <v>382</v>
      </c>
      <c r="D468" s="303" t="str">
        <f t="shared" si="77"/>
        <v>$'Pl 2014-17 PFC'.$#ODWOŁANIE$#ODWOŁANIE</v>
      </c>
      <c r="E468" s="304" t="str">
        <f t="shared" si="77"/>
        <v>$'Pl 2014-17 PFC'.$#ODWOŁANIE$#ODWOŁANIE</v>
      </c>
      <c r="F468" s="336"/>
      <c r="G468" s="336"/>
      <c r="H468" s="336"/>
      <c r="I468" s="336"/>
      <c r="J468" s="336"/>
      <c r="K468" s="331"/>
      <c r="L468" s="331"/>
      <c r="M468" s="331"/>
      <c r="N468" s="331"/>
      <c r="O468" s="331"/>
      <c r="P468" s="331"/>
      <c r="Q468" s="331"/>
      <c r="R468" s="331"/>
      <c r="S468" s="331"/>
      <c r="T468" s="331"/>
      <c r="U468" s="331"/>
      <c r="V468" s="334"/>
      <c r="W468" s="334"/>
    </row>
    <row r="469" spans="1:23" s="337" customFormat="1" hidden="1" outlineLevel="2">
      <c r="A469" s="300"/>
      <c r="B469" s="335" t="s">
        <v>383</v>
      </c>
      <c r="C469" s="333" t="s">
        <v>384</v>
      </c>
      <c r="D469" s="303" t="str">
        <f t="shared" si="77"/>
        <v>$'Pl 2014-17 PFC'.$#ODWOŁANIE$#ODWOŁANIE</v>
      </c>
      <c r="E469" s="304" t="str">
        <f t="shared" si="77"/>
        <v>$'Pl 2014-17 PFC'.$#ODWOŁANIE$#ODWOŁANIE</v>
      </c>
      <c r="F469" s="336"/>
      <c r="G469" s="336"/>
      <c r="H469" s="336"/>
      <c r="I469" s="336"/>
      <c r="J469" s="336"/>
      <c r="K469" s="331"/>
      <c r="L469" s="331"/>
      <c r="M469" s="331"/>
      <c r="N469" s="331"/>
      <c r="O469" s="331"/>
      <c r="P469" s="331"/>
      <c r="Q469" s="331"/>
      <c r="R469" s="331"/>
      <c r="S469" s="331"/>
      <c r="T469" s="331"/>
      <c r="U469" s="331"/>
      <c r="V469" s="334"/>
      <c r="W469" s="334"/>
    </row>
    <row r="470" spans="1:23" s="337" customFormat="1" hidden="1" outlineLevel="2">
      <c r="A470" s="300"/>
      <c r="B470" s="335" t="s">
        <v>385</v>
      </c>
      <c r="C470" s="333" t="s">
        <v>386</v>
      </c>
      <c r="D470" s="303" t="str">
        <f t="shared" si="77"/>
        <v>$'Pl 2014-17 PFC'.$#ODWOŁANIE$#ODWOŁANIE</v>
      </c>
      <c r="E470" s="304" t="str">
        <f t="shared" si="77"/>
        <v>$'Pl 2014-17 PFC'.$#ODWOŁANIE$#ODWOŁANIE</v>
      </c>
      <c r="F470" s="336"/>
      <c r="G470" s="336"/>
      <c r="H470" s="336"/>
      <c r="I470" s="336"/>
      <c r="J470" s="336"/>
      <c r="K470" s="331"/>
      <c r="L470" s="331"/>
      <c r="M470" s="331"/>
      <c r="N470" s="331"/>
      <c r="O470" s="331"/>
      <c r="P470" s="331"/>
      <c r="Q470" s="331"/>
      <c r="R470" s="331"/>
      <c r="S470" s="331"/>
      <c r="T470" s="331"/>
      <c r="U470" s="331"/>
      <c r="V470" s="334"/>
      <c r="W470" s="334"/>
    </row>
    <row r="471" spans="1:23" s="337" customFormat="1" hidden="1" outlineLevel="2">
      <c r="A471" s="300"/>
      <c r="B471" s="335" t="s">
        <v>387</v>
      </c>
      <c r="C471" s="333" t="s">
        <v>388</v>
      </c>
      <c r="D471" s="303" t="str">
        <f t="shared" si="77"/>
        <v>$'Pl 2014-17 PFC'.$#ODWOŁANIE$#ODWOŁANIE</v>
      </c>
      <c r="E471" s="304" t="str">
        <f t="shared" si="77"/>
        <v>$'Pl 2014-17 PFC'.$#ODWOŁANIE$#ODWOŁANIE</v>
      </c>
      <c r="F471" s="336"/>
      <c r="G471" s="336"/>
      <c r="H471" s="336"/>
      <c r="I471" s="336"/>
      <c r="J471" s="336"/>
      <c r="K471" s="331"/>
      <c r="L471" s="331"/>
      <c r="M471" s="331"/>
      <c r="N471" s="331"/>
      <c r="O471" s="331"/>
      <c r="P471" s="331"/>
      <c r="Q471" s="331"/>
      <c r="R471" s="331"/>
      <c r="S471" s="331"/>
      <c r="T471" s="331"/>
      <c r="U471" s="331"/>
      <c r="V471" s="334"/>
      <c r="W471" s="334"/>
    </row>
    <row r="472" spans="1:23" s="337" customFormat="1" hidden="1" outlineLevel="2">
      <c r="A472" s="300"/>
      <c r="B472" s="335" t="s">
        <v>389</v>
      </c>
      <c r="C472" s="333" t="s">
        <v>390</v>
      </c>
      <c r="D472" s="303" t="str">
        <f t="shared" si="77"/>
        <v>$'Pl 2014-17 PFC'.$#ODWOŁANIE$#ODWOŁANIE</v>
      </c>
      <c r="E472" s="304" t="str">
        <f t="shared" si="77"/>
        <v>$'Pl 2014-17 PFC'.$#ODWOŁANIE$#ODWOŁANIE</v>
      </c>
      <c r="F472" s="336"/>
      <c r="G472" s="336"/>
      <c r="H472" s="336"/>
      <c r="I472" s="336"/>
      <c r="J472" s="336"/>
      <c r="K472" s="331"/>
      <c r="L472" s="331"/>
      <c r="M472" s="331"/>
      <c r="N472" s="331"/>
      <c r="O472" s="331"/>
      <c r="P472" s="331"/>
      <c r="Q472" s="331"/>
      <c r="R472" s="331"/>
      <c r="S472" s="331"/>
      <c r="T472" s="331"/>
      <c r="U472" s="331"/>
      <c r="V472" s="334"/>
      <c r="W472" s="334"/>
    </row>
    <row r="473" spans="1:23" s="337" customFormat="1" hidden="1" outlineLevel="2">
      <c r="A473" s="300"/>
      <c r="B473" s="335" t="s">
        <v>391</v>
      </c>
      <c r="C473" s="333" t="s">
        <v>392</v>
      </c>
      <c r="D473" s="303" t="str">
        <f t="shared" si="77"/>
        <v>$'Pl 2014-17 PFC'.$#ODWOŁANIE$#ODWOŁANIE</v>
      </c>
      <c r="E473" s="304" t="str">
        <f t="shared" si="77"/>
        <v>$'Pl 2014-17 PFC'.$#ODWOŁANIE$#ODWOŁANIE</v>
      </c>
      <c r="F473" s="336"/>
      <c r="G473" s="336"/>
      <c r="H473" s="336"/>
      <c r="I473" s="336"/>
      <c r="J473" s="336"/>
      <c r="K473" s="331"/>
      <c r="L473" s="331"/>
      <c r="M473" s="331"/>
      <c r="N473" s="331"/>
      <c r="O473" s="331"/>
      <c r="P473" s="331"/>
      <c r="Q473" s="331"/>
      <c r="R473" s="331"/>
      <c r="S473" s="331"/>
      <c r="T473" s="331"/>
      <c r="U473" s="331"/>
      <c r="V473" s="334"/>
      <c r="W473" s="334"/>
    </row>
    <row r="474" spans="1:23" s="337" customFormat="1" hidden="1" outlineLevel="2">
      <c r="A474" s="300"/>
      <c r="B474" s="335" t="str">
        <f>'[1]Pl 2016-20 PFC'!B492</f>
        <v>Wydatki inwestycyjne (ue)</v>
      </c>
      <c r="C474" s="333"/>
      <c r="D474" s="303"/>
      <c r="E474" s="304"/>
      <c r="F474" s="336"/>
      <c r="G474" s="336">
        <f>'[1]Pl 2016-20 PFC'!D492</f>
        <v>7203000</v>
      </c>
      <c r="H474" s="336">
        <f>'[1]Pl 2016-20 PFC'!E492</f>
        <v>0</v>
      </c>
      <c r="I474" s="336">
        <f>'[1]Pl 2016-20 PFC'!F492</f>
        <v>7203000</v>
      </c>
      <c r="J474" s="336"/>
      <c r="K474" s="331"/>
      <c r="L474" s="331"/>
      <c r="M474" s="331"/>
      <c r="N474" s="331"/>
      <c r="O474" s="331"/>
      <c r="P474" s="331"/>
      <c r="Q474" s="331"/>
      <c r="R474" s="331"/>
      <c r="S474" s="331"/>
      <c r="T474" s="331"/>
      <c r="U474" s="331"/>
      <c r="V474" s="334"/>
      <c r="W474" s="334"/>
    </row>
    <row r="475" spans="1:23" s="337" customFormat="1" hidden="1" outlineLevel="2">
      <c r="A475" s="300"/>
      <c r="B475" s="335" t="s">
        <v>393</v>
      </c>
      <c r="C475" s="333" t="s">
        <v>77</v>
      </c>
      <c r="D475" s="303" t="str">
        <f t="shared" si="77"/>
        <v>$'Pl 2014-17 PFC'.$#ODWOŁANIE$#ODWOŁANIE</v>
      </c>
      <c r="E475" s="304" t="str">
        <f t="shared" si="77"/>
        <v>$'Pl 2014-17 PFC'.$#ODWOŁANIE$#ODWOŁANIE</v>
      </c>
      <c r="F475" s="336"/>
      <c r="G475" s="336"/>
      <c r="H475" s="336"/>
      <c r="I475" s="336"/>
      <c r="J475" s="336"/>
      <c r="K475" s="331"/>
      <c r="L475" s="331"/>
      <c r="M475" s="331"/>
      <c r="N475" s="331"/>
      <c r="O475" s="331"/>
      <c r="P475" s="331"/>
      <c r="Q475" s="331"/>
      <c r="R475" s="331"/>
      <c r="S475" s="331"/>
      <c r="T475" s="331"/>
      <c r="U475" s="331"/>
      <c r="V475" s="334"/>
      <c r="W475" s="334"/>
    </row>
    <row r="476" spans="1:23" s="337" customFormat="1" hidden="1" outlineLevel="2">
      <c r="A476" s="300"/>
      <c r="B476" s="335" t="s">
        <v>394</v>
      </c>
      <c r="C476" s="333" t="s">
        <v>395</v>
      </c>
      <c r="D476" s="303" t="str">
        <f t="shared" si="77"/>
        <v>$'Pl 2014-17 PFC'.$#ODWOŁANIE$#ODWOŁANIE</v>
      </c>
      <c r="E476" s="304" t="str">
        <f t="shared" si="77"/>
        <v>$'Pl 2014-17 PFC'.$#ODWOŁANIE$#ODWOŁANIE</v>
      </c>
      <c r="F476" s="336"/>
      <c r="G476" s="336"/>
      <c r="H476" s="336"/>
      <c r="I476" s="336"/>
      <c r="J476" s="336"/>
      <c r="K476" s="331"/>
      <c r="L476" s="331"/>
      <c r="M476" s="331"/>
      <c r="N476" s="331"/>
      <c r="O476" s="331"/>
      <c r="P476" s="331"/>
      <c r="Q476" s="331"/>
      <c r="R476" s="331"/>
      <c r="S476" s="331"/>
      <c r="T476" s="331"/>
      <c r="U476" s="331"/>
      <c r="V476" s="334"/>
      <c r="W476" s="334"/>
    </row>
    <row r="477" spans="1:23" s="337" customFormat="1" hidden="1" outlineLevel="2">
      <c r="A477" s="300"/>
      <c r="B477" s="335" t="s">
        <v>396</v>
      </c>
      <c r="C477" s="333" t="s">
        <v>397</v>
      </c>
      <c r="D477" s="303" t="str">
        <f t="shared" si="77"/>
        <v>$'Pl 2014-17 PFC'.$#ODWOŁANIE$#ODWOŁANIE</v>
      </c>
      <c r="E477" s="304" t="str">
        <f t="shared" si="77"/>
        <v>$'Pl 2014-17 PFC'.$#ODWOŁANIE$#ODWOŁANIE</v>
      </c>
      <c r="F477" s="336"/>
      <c r="G477" s="336"/>
      <c r="H477" s="336"/>
      <c r="I477" s="336"/>
      <c r="J477" s="336"/>
      <c r="K477" s="331"/>
      <c r="L477" s="331"/>
      <c r="M477" s="331"/>
      <c r="N477" s="331"/>
      <c r="O477" s="331"/>
      <c r="P477" s="331"/>
      <c r="Q477" s="331"/>
      <c r="R477" s="331"/>
      <c r="S477" s="331"/>
      <c r="T477" s="331"/>
      <c r="U477" s="331"/>
      <c r="V477" s="334"/>
      <c r="W477" s="334"/>
    </row>
    <row r="478" spans="1:23" s="339" customFormat="1" hidden="1" outlineLevel="2">
      <c r="A478" s="300"/>
      <c r="B478" s="335"/>
      <c r="C478" s="333"/>
      <c r="D478" s="303"/>
      <c r="E478" s="304"/>
      <c r="F478" s="336"/>
      <c r="G478" s="336"/>
      <c r="H478" s="336"/>
      <c r="I478" s="336"/>
      <c r="J478" s="336"/>
      <c r="K478" s="305"/>
      <c r="L478" s="305"/>
      <c r="M478" s="305"/>
      <c r="N478" s="305"/>
      <c r="O478" s="305"/>
      <c r="P478" s="305"/>
      <c r="Q478" s="305"/>
      <c r="R478" s="305"/>
      <c r="S478" s="305"/>
      <c r="T478" s="305"/>
      <c r="U478" s="305"/>
      <c r="V478" s="338"/>
      <c r="W478" s="338"/>
    </row>
    <row r="479" spans="1:23" s="343" customFormat="1" hidden="1" outlineLevel="2">
      <c r="A479" s="300" t="s">
        <v>349</v>
      </c>
      <c r="B479" s="340" t="s">
        <v>398</v>
      </c>
      <c r="C479" s="302" t="s">
        <v>77</v>
      </c>
      <c r="D479" s="303" t="e">
        <f t="shared" ref="D479:J479" si="78">SUM(D481,D485,D487,D483,D489,D522)</f>
        <v>#REF!</v>
      </c>
      <c r="E479" s="304" t="e">
        <f t="shared" si="78"/>
        <v>#REF!</v>
      </c>
      <c r="F479" s="304" t="e">
        <f t="shared" si="78"/>
        <v>#REF!</v>
      </c>
      <c r="G479" s="304">
        <f t="shared" si="78"/>
        <v>130282000</v>
      </c>
      <c r="H479" s="304">
        <f t="shared" si="78"/>
        <v>-30000</v>
      </c>
      <c r="I479" s="304">
        <f t="shared" si="78"/>
        <v>130252000</v>
      </c>
      <c r="J479" s="304" t="e">
        <f t="shared" si="78"/>
        <v>#REF!</v>
      </c>
      <c r="K479" s="341"/>
      <c r="L479" s="341"/>
      <c r="M479" s="341"/>
      <c r="N479" s="341"/>
      <c r="O479" s="341"/>
      <c r="P479" s="341"/>
      <c r="Q479" s="341"/>
      <c r="R479" s="341"/>
      <c r="S479" s="341"/>
      <c r="T479" s="341"/>
      <c r="U479" s="341"/>
      <c r="V479" s="342"/>
      <c r="W479" s="342"/>
    </row>
    <row r="480" spans="1:23" s="343" customFormat="1" hidden="1" outlineLevel="2">
      <c r="A480" s="300" t="s">
        <v>213</v>
      </c>
      <c r="B480" s="301" t="s">
        <v>399</v>
      </c>
      <c r="C480" s="302" t="s">
        <v>77</v>
      </c>
      <c r="D480" s="303" t="e">
        <f t="shared" ref="D480:J480" si="79">SUM(D481,D483)</f>
        <v>#REF!</v>
      </c>
      <c r="E480" s="304" t="e">
        <f t="shared" si="79"/>
        <v>#REF!</v>
      </c>
      <c r="F480" s="304" t="e">
        <f t="shared" si="79"/>
        <v>#REF!</v>
      </c>
      <c r="G480" s="304">
        <f t="shared" si="79"/>
        <v>59436000</v>
      </c>
      <c r="H480" s="304">
        <f t="shared" si="79"/>
        <v>0</v>
      </c>
      <c r="I480" s="304">
        <f t="shared" si="79"/>
        <v>59436000</v>
      </c>
      <c r="J480" s="304" t="e">
        <f t="shared" si="79"/>
        <v>#REF!</v>
      </c>
      <c r="K480" s="341"/>
      <c r="L480" s="341"/>
      <c r="M480" s="341"/>
      <c r="N480" s="341"/>
      <c r="O480" s="341"/>
      <c r="P480" s="341"/>
      <c r="Q480" s="341"/>
      <c r="R480" s="341"/>
      <c r="S480" s="341"/>
      <c r="T480" s="341"/>
      <c r="U480" s="341"/>
      <c r="V480" s="342"/>
      <c r="W480" s="342"/>
    </row>
    <row r="481" spans="1:23" s="343" customFormat="1" hidden="1" outlineLevel="2">
      <c r="A481" s="300" t="s">
        <v>215</v>
      </c>
      <c r="B481" s="344" t="s">
        <v>400</v>
      </c>
      <c r="C481" s="302" t="s">
        <v>217</v>
      </c>
      <c r="D481" s="303" t="e">
        <f>'[1]Pl 2016-20 PFC'!#REF!</f>
        <v>#REF!</v>
      </c>
      <c r="E481" s="304" t="e">
        <f>'[1]Pl 2016-20 PFC'!#REF!</f>
        <v>#REF!</v>
      </c>
      <c r="F481" s="304" t="e">
        <f>'[1]Pl 2016-20 PFC'!#REF!</f>
        <v>#REF!</v>
      </c>
      <c r="G481" s="304">
        <f>'[1]Pl 2016-20 PFC'!D500</f>
        <v>58465000</v>
      </c>
      <c r="H481" s="304">
        <f>'[1]Pl 2016-20 PFC'!E500</f>
        <v>0</v>
      </c>
      <c r="I481" s="304">
        <f>'[1]Pl 2016-20 PFC'!F500</f>
        <v>58465000</v>
      </c>
      <c r="J481" s="304" t="e">
        <f>'[1]Pl 2016-20 PFC'!#REF!</f>
        <v>#REF!</v>
      </c>
      <c r="K481" s="341"/>
      <c r="L481" s="341"/>
      <c r="M481" s="341"/>
      <c r="N481" s="341"/>
      <c r="O481" s="341"/>
      <c r="P481" s="341"/>
      <c r="Q481" s="341"/>
      <c r="R481" s="341"/>
      <c r="S481" s="341"/>
      <c r="T481" s="341"/>
      <c r="U481" s="341"/>
      <c r="V481" s="342"/>
      <c r="W481" s="342"/>
    </row>
    <row r="482" spans="1:23" s="346" customFormat="1" hidden="1" outlineLevel="2">
      <c r="A482" s="300"/>
      <c r="B482" s="344" t="s">
        <v>223</v>
      </c>
      <c r="C482" s="302" t="s">
        <v>401</v>
      </c>
      <c r="D482" s="303"/>
      <c r="E482" s="304"/>
      <c r="F482" s="304"/>
      <c r="G482" s="304"/>
      <c r="H482" s="304"/>
      <c r="I482" s="304"/>
      <c r="J482" s="304"/>
      <c r="K482" s="345"/>
      <c r="L482" s="345"/>
      <c r="M482" s="345"/>
      <c r="N482" s="345"/>
      <c r="O482" s="345"/>
      <c r="P482" s="345"/>
      <c r="Q482" s="345"/>
      <c r="R482" s="345"/>
      <c r="S482" s="345"/>
      <c r="T482" s="345"/>
      <c r="U482" s="345"/>
      <c r="V482" s="345"/>
      <c r="W482" s="345"/>
    </row>
    <row r="483" spans="1:23" s="343" customFormat="1" hidden="1" outlineLevel="2">
      <c r="A483" s="300" t="s">
        <v>218</v>
      </c>
      <c r="B483" s="344" t="s">
        <v>402</v>
      </c>
      <c r="C483" s="302" t="s">
        <v>220</v>
      </c>
      <c r="D483" s="303" t="e">
        <f>'[1]Pl 2016-20 PFC'!#REF!</f>
        <v>#REF!</v>
      </c>
      <c r="E483" s="304" t="e">
        <f>'[1]Pl 2016-20 PFC'!#REF!</f>
        <v>#REF!</v>
      </c>
      <c r="F483" s="304" t="e">
        <f>'[1]Pl 2016-20 PFC'!#REF!</f>
        <v>#REF!</v>
      </c>
      <c r="G483" s="304">
        <f>'[1]Pl 2016-20 PFC'!D503</f>
        <v>971000</v>
      </c>
      <c r="H483" s="304">
        <f>'[1]Pl 2016-20 PFC'!E503</f>
        <v>0</v>
      </c>
      <c r="I483" s="304">
        <f>'[1]Pl 2016-20 PFC'!F503</f>
        <v>971000</v>
      </c>
      <c r="J483" s="304" t="e">
        <f>'[1]Pl 2016-20 PFC'!#REF!</f>
        <v>#REF!</v>
      </c>
      <c r="K483" s="341"/>
      <c r="L483" s="341"/>
      <c r="M483" s="341"/>
      <c r="N483" s="341"/>
      <c r="O483" s="341"/>
      <c r="P483" s="341"/>
      <c r="Q483" s="341"/>
      <c r="R483" s="341"/>
      <c r="S483" s="341"/>
      <c r="T483" s="341"/>
      <c r="U483" s="341"/>
      <c r="V483" s="342"/>
      <c r="W483" s="342"/>
    </row>
    <row r="484" spans="1:23" s="346" customFormat="1" hidden="1" outlineLevel="2">
      <c r="A484" s="300"/>
      <c r="B484" s="301" t="s">
        <v>223</v>
      </c>
      <c r="C484" s="302" t="s">
        <v>220</v>
      </c>
      <c r="D484" s="303"/>
      <c r="E484" s="304"/>
      <c r="F484" s="304"/>
      <c r="G484" s="304"/>
      <c r="H484" s="304"/>
      <c r="I484" s="304"/>
      <c r="J484" s="304"/>
      <c r="K484" s="345"/>
      <c r="L484" s="345"/>
      <c r="M484" s="345"/>
      <c r="N484" s="345"/>
      <c r="O484" s="345"/>
      <c r="P484" s="345"/>
      <c r="Q484" s="345"/>
      <c r="R484" s="345"/>
      <c r="S484" s="345"/>
      <c r="T484" s="345"/>
      <c r="U484" s="345"/>
      <c r="V484" s="345"/>
      <c r="W484" s="345"/>
    </row>
    <row r="485" spans="1:23" s="343" customFormat="1" hidden="1" outlineLevel="2">
      <c r="A485" s="300" t="s">
        <v>225</v>
      </c>
      <c r="B485" s="301" t="s">
        <v>226</v>
      </c>
      <c r="C485" s="302" t="s">
        <v>403</v>
      </c>
      <c r="D485" s="303" t="e">
        <f>'[1]Pl 2016-20 PFC'!#REF!</f>
        <v>#REF!</v>
      </c>
      <c r="E485" s="304" t="e">
        <f>'[1]Pl 2016-20 PFC'!#REF!</f>
        <v>#REF!</v>
      </c>
      <c r="F485" s="304" t="e">
        <f>'[1]Pl 2016-20 PFC'!#REF!</f>
        <v>#REF!</v>
      </c>
      <c r="G485" s="304">
        <f>'[1]Pl 2016-20 PFC'!D506</f>
        <v>11413000</v>
      </c>
      <c r="H485" s="304">
        <f>'[1]Pl 2016-20 PFC'!E506</f>
        <v>0</v>
      </c>
      <c r="I485" s="304">
        <f>'[1]Pl 2016-20 PFC'!F506</f>
        <v>11413000</v>
      </c>
      <c r="J485" s="304" t="e">
        <f>'[1]Pl 2016-20 PFC'!#REF!</f>
        <v>#REF!</v>
      </c>
      <c r="K485" s="341"/>
      <c r="L485" s="341"/>
      <c r="M485" s="341"/>
      <c r="N485" s="341"/>
      <c r="O485" s="341"/>
      <c r="P485" s="341"/>
      <c r="Q485" s="341"/>
      <c r="R485" s="341"/>
      <c r="S485" s="341"/>
      <c r="T485" s="341"/>
      <c r="U485" s="341"/>
      <c r="V485" s="342"/>
      <c r="W485" s="342"/>
    </row>
    <row r="486" spans="1:23" s="346" customFormat="1" hidden="1" outlineLevel="2">
      <c r="A486" s="300"/>
      <c r="B486" s="301" t="s">
        <v>223</v>
      </c>
      <c r="C486" s="302" t="s">
        <v>229</v>
      </c>
      <c r="D486" s="303"/>
      <c r="E486" s="304"/>
      <c r="F486" s="304"/>
      <c r="G486" s="304"/>
      <c r="H486" s="304"/>
      <c r="I486" s="304"/>
      <c r="J486" s="304"/>
      <c r="K486" s="345"/>
      <c r="L486" s="345"/>
      <c r="M486" s="345"/>
      <c r="N486" s="345"/>
      <c r="O486" s="345"/>
      <c r="P486" s="345"/>
      <c r="Q486" s="345"/>
      <c r="R486" s="345"/>
      <c r="S486" s="345"/>
      <c r="T486" s="345"/>
      <c r="U486" s="345"/>
      <c r="V486" s="345"/>
      <c r="W486" s="345"/>
    </row>
    <row r="487" spans="1:23" s="343" customFormat="1" hidden="1" outlineLevel="2">
      <c r="A487" s="300" t="s">
        <v>230</v>
      </c>
      <c r="B487" s="301" t="s">
        <v>231</v>
      </c>
      <c r="C487" s="302" t="s">
        <v>232</v>
      </c>
      <c r="D487" s="303" t="e">
        <f>'[1]Pl 2016-20 PFC'!#REF!</f>
        <v>#REF!</v>
      </c>
      <c r="E487" s="304" t="e">
        <f>'[1]Pl 2016-20 PFC'!#REF!</f>
        <v>#REF!</v>
      </c>
      <c r="F487" s="304" t="e">
        <f>'[1]Pl 2016-20 PFC'!#REF!</f>
        <v>#REF!</v>
      </c>
      <c r="G487" s="304">
        <f>'[1]Pl 2016-20 PFC'!D509</f>
        <v>1586000</v>
      </c>
      <c r="H487" s="304">
        <f>'[1]Pl 2016-20 PFC'!E509</f>
        <v>0</v>
      </c>
      <c r="I487" s="304">
        <f>'[1]Pl 2016-20 PFC'!F509</f>
        <v>1586000</v>
      </c>
      <c r="J487" s="304" t="e">
        <f>'[1]Pl 2016-20 PFC'!#REF!</f>
        <v>#REF!</v>
      </c>
      <c r="K487" s="341"/>
      <c r="L487" s="341"/>
      <c r="M487" s="341"/>
      <c r="N487" s="341"/>
      <c r="O487" s="341"/>
      <c r="P487" s="341"/>
      <c r="Q487" s="341"/>
      <c r="R487" s="341"/>
      <c r="S487" s="341"/>
      <c r="T487" s="341"/>
      <c r="U487" s="341"/>
      <c r="V487" s="342"/>
      <c r="W487" s="342"/>
    </row>
    <row r="488" spans="1:23" s="346" customFormat="1" hidden="1" outlineLevel="2">
      <c r="A488" s="300"/>
      <c r="B488" s="301" t="s">
        <v>223</v>
      </c>
      <c r="C488" s="302" t="s">
        <v>234</v>
      </c>
      <c r="D488" s="303"/>
      <c r="E488" s="304"/>
      <c r="F488" s="304"/>
      <c r="G488" s="304"/>
      <c r="H488" s="304"/>
      <c r="I488" s="304"/>
      <c r="J488" s="304"/>
      <c r="K488" s="345"/>
      <c r="L488" s="345"/>
      <c r="M488" s="345"/>
      <c r="N488" s="345"/>
      <c r="O488" s="345"/>
      <c r="P488" s="345"/>
      <c r="Q488" s="345"/>
      <c r="R488" s="345"/>
      <c r="S488" s="345"/>
      <c r="T488" s="345"/>
      <c r="U488" s="345"/>
      <c r="V488" s="345"/>
      <c r="W488" s="345"/>
    </row>
    <row r="489" spans="1:23" s="343" customFormat="1" hidden="1" outlineLevel="2">
      <c r="A489" s="300" t="s">
        <v>242</v>
      </c>
      <c r="B489" s="301" t="s">
        <v>370</v>
      </c>
      <c r="C489" s="302" t="s">
        <v>77</v>
      </c>
      <c r="D489" s="303" t="e">
        <f t="shared" ref="D489:J489" si="80">SUM(D490:D490)</f>
        <v>#REF!</v>
      </c>
      <c r="E489" s="304" t="e">
        <f t="shared" si="80"/>
        <v>#REF!</v>
      </c>
      <c r="F489" s="304" t="e">
        <f t="shared" si="80"/>
        <v>#REF!</v>
      </c>
      <c r="G489" s="304">
        <f t="shared" si="80"/>
        <v>57847000</v>
      </c>
      <c r="H489" s="304">
        <f t="shared" si="80"/>
        <v>-30000</v>
      </c>
      <c r="I489" s="304">
        <f t="shared" si="80"/>
        <v>57817000</v>
      </c>
      <c r="J489" s="304" t="e">
        <f t="shared" si="80"/>
        <v>#REF!</v>
      </c>
      <c r="K489" s="341"/>
      <c r="L489" s="341"/>
      <c r="M489" s="341"/>
      <c r="N489" s="341"/>
      <c r="O489" s="341"/>
      <c r="P489" s="341"/>
      <c r="Q489" s="341"/>
      <c r="R489" s="341"/>
      <c r="S489" s="341"/>
      <c r="T489" s="341"/>
      <c r="U489" s="341"/>
      <c r="V489" s="342"/>
      <c r="W489" s="342"/>
    </row>
    <row r="490" spans="1:23" s="343" customFormat="1" hidden="1" outlineLevel="2">
      <c r="A490" s="300"/>
      <c r="B490" s="301" t="s">
        <v>223</v>
      </c>
      <c r="C490" s="302" t="s">
        <v>77</v>
      </c>
      <c r="D490" s="303" t="e">
        <f t="shared" ref="D490:J490" si="81">SUM(D492,D500)</f>
        <v>#REF!</v>
      </c>
      <c r="E490" s="304" t="e">
        <f t="shared" si="81"/>
        <v>#REF!</v>
      </c>
      <c r="F490" s="304" t="e">
        <f t="shared" si="81"/>
        <v>#REF!</v>
      </c>
      <c r="G490" s="304">
        <f t="shared" si="81"/>
        <v>57847000</v>
      </c>
      <c r="H490" s="304">
        <f t="shared" si="81"/>
        <v>-30000</v>
      </c>
      <c r="I490" s="304">
        <f t="shared" si="81"/>
        <v>57817000</v>
      </c>
      <c r="J490" s="304" t="e">
        <f t="shared" si="81"/>
        <v>#REF!</v>
      </c>
      <c r="K490" s="341"/>
      <c r="L490" s="341"/>
      <c r="M490" s="341"/>
      <c r="N490" s="341"/>
      <c r="O490" s="341"/>
      <c r="P490" s="341"/>
      <c r="Q490" s="341"/>
      <c r="R490" s="341"/>
      <c r="S490" s="341"/>
      <c r="T490" s="341"/>
      <c r="U490" s="341"/>
      <c r="V490" s="342"/>
      <c r="W490" s="342"/>
    </row>
    <row r="491" spans="1:23" s="346" customFormat="1" hidden="1" outlineLevel="2">
      <c r="A491" s="300"/>
      <c r="B491" s="301" t="s">
        <v>78</v>
      </c>
      <c r="C491" s="302"/>
      <c r="D491" s="303"/>
      <c r="E491" s="304"/>
      <c r="F491" s="304"/>
      <c r="G491" s="304"/>
      <c r="H491" s="304"/>
      <c r="I491" s="304"/>
      <c r="J491" s="304"/>
      <c r="K491" s="345"/>
      <c r="L491" s="345"/>
      <c r="M491" s="345"/>
      <c r="N491" s="345"/>
      <c r="O491" s="345"/>
      <c r="P491" s="345"/>
      <c r="Q491" s="345"/>
      <c r="R491" s="345"/>
      <c r="S491" s="345"/>
      <c r="T491" s="345"/>
      <c r="U491" s="345"/>
      <c r="V491" s="345"/>
      <c r="W491" s="345"/>
    </row>
    <row r="492" spans="1:23" s="343" customFormat="1" hidden="1" outlineLevel="2">
      <c r="A492" s="300" t="s">
        <v>235</v>
      </c>
      <c r="B492" s="301" t="s">
        <v>238</v>
      </c>
      <c r="C492" s="302" t="s">
        <v>239</v>
      </c>
      <c r="D492" s="303" t="e">
        <f>'[1]Pl 2016-20 PFC'!#REF!</f>
        <v>#REF!</v>
      </c>
      <c r="E492" s="304" t="e">
        <f>'[1]Pl 2016-20 PFC'!#REF!</f>
        <v>#REF!</v>
      </c>
      <c r="F492" s="304" t="e">
        <f>'[1]Pl 2016-20 PFC'!#REF!</f>
        <v>#REF!</v>
      </c>
      <c r="G492" s="304">
        <f>'[1]Pl 2016-20 PFC'!D516+'[1]Pl 2016-20 PFC'!D248</f>
        <v>42619000</v>
      </c>
      <c r="H492" s="304">
        <f>'[1]Pl 2016-20 PFC'!E516+'[1]Pl 2016-20 PFC'!E248</f>
        <v>-30000</v>
      </c>
      <c r="I492" s="304">
        <f>'[1]Pl 2016-20 PFC'!F516+'[1]Pl 2016-20 PFC'!F248</f>
        <v>42589000</v>
      </c>
      <c r="J492" s="304" t="e">
        <f>'[1]Pl 2016-20 PFC'!#REF!</f>
        <v>#REF!</v>
      </c>
      <c r="K492" s="341"/>
      <c r="L492" s="341"/>
      <c r="M492" s="341"/>
      <c r="N492" s="341"/>
      <c r="O492" s="341"/>
      <c r="P492" s="341"/>
      <c r="Q492" s="341"/>
      <c r="R492" s="341"/>
      <c r="S492" s="341"/>
      <c r="T492" s="341"/>
      <c r="U492" s="341"/>
      <c r="V492" s="342"/>
      <c r="W492" s="342"/>
    </row>
    <row r="493" spans="1:23" s="346" customFormat="1" hidden="1" outlineLevel="2">
      <c r="A493" s="300" t="s">
        <v>237</v>
      </c>
      <c r="B493" s="301" t="s">
        <v>240</v>
      </c>
      <c r="C493" s="302" t="s">
        <v>241</v>
      </c>
      <c r="D493" s="303" t="e">
        <f>'[1]Pl 2016-20 PFC'!#REF!</f>
        <v>#REF!</v>
      </c>
      <c r="E493" s="304" t="e">
        <f>'[1]Pl 2016-20 PFC'!#REF!</f>
        <v>#REF!</v>
      </c>
      <c r="F493" s="304" t="e">
        <f>'[1]Pl 2016-20 PFC'!#REF!</f>
        <v>#REF!</v>
      </c>
      <c r="G493" s="304">
        <f>'[1]Pl 2016-20 PFC'!D521</f>
        <v>1987000</v>
      </c>
      <c r="H493" s="304">
        <f>'[1]Pl 2016-20 PFC'!E521</f>
        <v>0</v>
      </c>
      <c r="I493" s="304">
        <f>'[1]Pl 2016-20 PFC'!F521</f>
        <v>1987000</v>
      </c>
      <c r="J493" s="304" t="e">
        <f>'[1]Pl 2016-20 PFC'!#REF!</f>
        <v>#REF!</v>
      </c>
      <c r="K493" s="345"/>
      <c r="L493" s="345"/>
      <c r="M493" s="345"/>
      <c r="N493" s="345"/>
      <c r="O493" s="345"/>
      <c r="P493" s="345"/>
      <c r="Q493" s="345"/>
      <c r="R493" s="345"/>
      <c r="S493" s="345"/>
      <c r="T493" s="345"/>
      <c r="U493" s="345"/>
      <c r="V493" s="345"/>
      <c r="W493" s="345"/>
    </row>
    <row r="494" spans="1:23" s="346" customFormat="1" hidden="1" outlineLevel="2">
      <c r="A494" s="300"/>
      <c r="B494" s="301" t="s">
        <v>404</v>
      </c>
      <c r="C494" s="302" t="s">
        <v>252</v>
      </c>
      <c r="D494" s="303" t="e">
        <f>'[1]Pl 2016-20 PFC'!#REF!</f>
        <v>#REF!</v>
      </c>
      <c r="E494" s="304" t="e">
        <f>'[1]Pl 2016-20 PFC'!#REF!</f>
        <v>#REF!</v>
      </c>
      <c r="F494" s="304" t="e">
        <f>'[1]Pl 2016-20 PFC'!#REF!</f>
        <v>#REF!</v>
      </c>
      <c r="G494" s="304">
        <f>'[1]Pl 2016-20 PFC'!D522</f>
        <v>881000</v>
      </c>
      <c r="H494" s="304">
        <f>'[1]Pl 2016-20 PFC'!E522</f>
        <v>0</v>
      </c>
      <c r="I494" s="304">
        <f>'[1]Pl 2016-20 PFC'!F522</f>
        <v>881000</v>
      </c>
      <c r="J494" s="304" t="e">
        <f>'[1]Pl 2016-20 PFC'!#REF!</f>
        <v>#REF!</v>
      </c>
      <c r="K494" s="345"/>
      <c r="L494" s="345"/>
      <c r="M494" s="345"/>
      <c r="N494" s="345"/>
      <c r="O494" s="345"/>
      <c r="P494" s="345"/>
      <c r="Q494" s="345"/>
      <c r="R494" s="345"/>
      <c r="S494" s="345"/>
      <c r="T494" s="345"/>
      <c r="U494" s="345"/>
      <c r="V494" s="345"/>
      <c r="W494" s="345"/>
    </row>
    <row r="495" spans="1:23" s="346" customFormat="1" hidden="1" outlineLevel="2">
      <c r="A495" s="300"/>
      <c r="B495" s="301" t="s">
        <v>405</v>
      </c>
      <c r="C495" s="302" t="s">
        <v>253</v>
      </c>
      <c r="D495" s="303" t="e">
        <f>'[1]Pl 2016-20 PFC'!#REF!</f>
        <v>#REF!</v>
      </c>
      <c r="E495" s="304" t="e">
        <f>'[1]Pl 2016-20 PFC'!#REF!</f>
        <v>#REF!</v>
      </c>
      <c r="F495" s="304" t="e">
        <f>'[1]Pl 2016-20 PFC'!#REF!</f>
        <v>#REF!</v>
      </c>
      <c r="G495" s="304">
        <f>'[1]Pl 2016-20 PFC'!D523</f>
        <v>23474000</v>
      </c>
      <c r="H495" s="304">
        <f>'[1]Pl 2016-20 PFC'!E523</f>
        <v>24000</v>
      </c>
      <c r="I495" s="304">
        <f>'[1]Pl 2016-20 PFC'!F523</f>
        <v>23498000</v>
      </c>
      <c r="J495" s="304" t="e">
        <f>'[1]Pl 2016-20 PFC'!#REF!</f>
        <v>#REF!</v>
      </c>
      <c r="K495" s="345"/>
      <c r="L495" s="345"/>
      <c r="M495" s="345"/>
      <c r="N495" s="345"/>
      <c r="O495" s="345"/>
      <c r="P495" s="345"/>
      <c r="Q495" s="345"/>
      <c r="R495" s="345"/>
      <c r="S495" s="345"/>
      <c r="T495" s="345"/>
      <c r="U495" s="345"/>
      <c r="V495" s="345"/>
      <c r="W495" s="345"/>
    </row>
    <row r="496" spans="1:23" s="346" customFormat="1" hidden="1" outlineLevel="2">
      <c r="A496" s="300"/>
      <c r="B496" s="301" t="s">
        <v>254</v>
      </c>
      <c r="C496" s="302" t="s">
        <v>255</v>
      </c>
      <c r="D496" s="303" t="e">
        <f>'[1]Pl 2016-20 PFC'!#REF!</f>
        <v>#REF!</v>
      </c>
      <c r="E496" s="304" t="e">
        <f>'[1]Pl 2016-20 PFC'!#REF!</f>
        <v>#REF!</v>
      </c>
      <c r="F496" s="304" t="e">
        <f>'[1]Pl 2016-20 PFC'!#REF!</f>
        <v>#REF!</v>
      </c>
      <c r="G496" s="304">
        <f>'[1]Pl 2016-20 PFC'!D525</f>
        <v>0</v>
      </c>
      <c r="H496" s="304">
        <f>'[1]Pl 2016-20 PFC'!E525</f>
        <v>0</v>
      </c>
      <c r="I496" s="304">
        <f>'[1]Pl 2016-20 PFC'!F525</f>
        <v>0</v>
      </c>
      <c r="J496" s="304" t="e">
        <f>'[1]Pl 2016-20 PFC'!#REF!</f>
        <v>#REF!</v>
      </c>
      <c r="K496" s="345"/>
      <c r="L496" s="345"/>
      <c r="M496" s="345"/>
      <c r="N496" s="345"/>
      <c r="O496" s="345"/>
      <c r="P496" s="345"/>
      <c r="Q496" s="345"/>
      <c r="R496" s="345"/>
      <c r="S496" s="345"/>
      <c r="T496" s="345"/>
      <c r="U496" s="345"/>
      <c r="V496" s="345"/>
      <c r="W496" s="345"/>
    </row>
    <row r="497" spans="1:24" s="346" customFormat="1" hidden="1" outlineLevel="2">
      <c r="A497" s="300"/>
      <c r="B497" s="301" t="s">
        <v>406</v>
      </c>
      <c r="C497" s="302" t="s">
        <v>256</v>
      </c>
      <c r="D497" s="303" t="e">
        <f>'[1]Pl 2016-20 PFC'!#REF!</f>
        <v>#REF!</v>
      </c>
      <c r="E497" s="304" t="e">
        <f>'[1]Pl 2016-20 PFC'!#REF!</f>
        <v>#REF!</v>
      </c>
      <c r="F497" s="304" t="e">
        <f>'[1]Pl 2016-20 PFC'!#REF!</f>
        <v>#REF!</v>
      </c>
      <c r="G497" s="304">
        <f>'[1]Pl 2016-20 PFC'!D526</f>
        <v>2750000</v>
      </c>
      <c r="H497" s="304">
        <f>'[1]Pl 2016-20 PFC'!E526</f>
        <v>0</v>
      </c>
      <c r="I497" s="304">
        <f>'[1]Pl 2016-20 PFC'!F526</f>
        <v>2750000</v>
      </c>
      <c r="J497" s="304" t="e">
        <f>'[1]Pl 2016-20 PFC'!#REF!</f>
        <v>#REF!</v>
      </c>
      <c r="K497" s="345"/>
      <c r="L497" s="345"/>
      <c r="M497" s="345"/>
      <c r="N497" s="345"/>
      <c r="O497" s="345"/>
      <c r="P497" s="345"/>
      <c r="Q497" s="345"/>
      <c r="R497" s="345"/>
      <c r="S497" s="345"/>
      <c r="T497" s="345"/>
      <c r="U497" s="345"/>
      <c r="V497" s="345"/>
      <c r="W497" s="345"/>
    </row>
    <row r="498" spans="1:24" s="346" customFormat="1" hidden="1" outlineLevel="2">
      <c r="A498" s="300"/>
      <c r="B498" s="301" t="s">
        <v>257</v>
      </c>
      <c r="C498" s="302" t="s">
        <v>258</v>
      </c>
      <c r="D498" s="303" t="e">
        <f>'[1]Pl 2016-20 PFC'!#REF!</f>
        <v>#REF!</v>
      </c>
      <c r="E498" s="304" t="e">
        <f>'[1]Pl 2016-20 PFC'!#REF!</f>
        <v>#REF!</v>
      </c>
      <c r="F498" s="304" t="e">
        <f>'[1]Pl 2016-20 PFC'!#REF!</f>
        <v>#REF!</v>
      </c>
      <c r="G498" s="304">
        <f>'[1]Pl 2016-20 PFC'!D527</f>
        <v>29500</v>
      </c>
      <c r="H498" s="304">
        <f>'[1]Pl 2016-20 PFC'!E527</f>
        <v>70500</v>
      </c>
      <c r="I498" s="304">
        <f>'[1]Pl 2016-20 PFC'!F527</f>
        <v>100000</v>
      </c>
      <c r="J498" s="304" t="e">
        <f>'[1]Pl 2016-20 PFC'!#REF!</f>
        <v>#REF!</v>
      </c>
      <c r="K498" s="345"/>
      <c r="L498" s="345"/>
      <c r="M498" s="345"/>
      <c r="N498" s="345"/>
      <c r="O498" s="345"/>
      <c r="P498" s="345"/>
      <c r="Q498" s="345"/>
      <c r="R498" s="345"/>
      <c r="S498" s="345"/>
      <c r="T498" s="345"/>
      <c r="U498" s="345"/>
      <c r="V498" s="345"/>
      <c r="W498" s="345"/>
    </row>
    <row r="499" spans="1:24" s="346" customFormat="1" hidden="1" outlineLevel="2">
      <c r="A499" s="300"/>
      <c r="B499" s="301" t="s">
        <v>259</v>
      </c>
      <c r="C499" s="302" t="s">
        <v>260</v>
      </c>
      <c r="D499" s="303" t="e">
        <f>'[1]Pl 2016-20 PFC'!#REF!</f>
        <v>#REF!</v>
      </c>
      <c r="E499" s="304" t="e">
        <f>'[1]Pl 2016-20 PFC'!#REF!</f>
        <v>#REF!</v>
      </c>
      <c r="F499" s="304" t="e">
        <f>'[1]Pl 2016-20 PFC'!#REF!</f>
        <v>#REF!</v>
      </c>
      <c r="G499" s="304">
        <f>'[1]Pl 2016-20 PFC'!D529</f>
        <v>6714000</v>
      </c>
      <c r="H499" s="304">
        <f>'[1]Pl 2016-20 PFC'!E529</f>
        <v>0</v>
      </c>
      <c r="I499" s="304">
        <f>'[1]Pl 2016-20 PFC'!F529</f>
        <v>6714000</v>
      </c>
      <c r="J499" s="304" t="e">
        <f>'[1]Pl 2016-20 PFC'!#REF!</f>
        <v>#REF!</v>
      </c>
      <c r="K499" s="345"/>
      <c r="L499" s="345"/>
      <c r="M499" s="345"/>
      <c r="N499" s="345"/>
      <c r="O499" s="345"/>
      <c r="P499" s="345"/>
      <c r="Q499" s="345"/>
      <c r="R499" s="345"/>
      <c r="S499" s="345"/>
      <c r="T499" s="345"/>
      <c r="U499" s="345"/>
      <c r="V499" s="345"/>
      <c r="W499" s="345"/>
    </row>
    <row r="500" spans="1:24" s="343" customFormat="1" hidden="1" outlineLevel="2">
      <c r="A500" s="300" t="s">
        <v>242</v>
      </c>
      <c r="B500" s="301" t="s">
        <v>243</v>
      </c>
      <c r="C500" s="302" t="s">
        <v>77</v>
      </c>
      <c r="D500" s="303" t="e">
        <f>'[1]Pl 2016-20 PFC'!#REF!</f>
        <v>#REF!</v>
      </c>
      <c r="E500" s="304" t="e">
        <f>'[1]Pl 2016-20 PFC'!#REF!</f>
        <v>#REF!</v>
      </c>
      <c r="F500" s="304" t="e">
        <f>'[1]Pl 2016-20 PFC'!#REF!</f>
        <v>#REF!</v>
      </c>
      <c r="G500" s="304">
        <f>'[1]Pl 2016-20 PFC'!D530</f>
        <v>15228000</v>
      </c>
      <c r="H500" s="304">
        <f>'[1]Pl 2016-20 PFC'!E530</f>
        <v>0</v>
      </c>
      <c r="I500" s="304">
        <f>'[1]Pl 2016-20 PFC'!F530</f>
        <v>15228000</v>
      </c>
      <c r="J500" s="304" t="e">
        <f>'[1]Pl 2016-20 PFC'!#REF!</f>
        <v>#REF!</v>
      </c>
      <c r="K500" s="341"/>
      <c r="L500" s="341"/>
      <c r="M500" s="341"/>
      <c r="N500" s="341"/>
      <c r="O500" s="341"/>
      <c r="P500" s="341"/>
      <c r="Q500" s="341"/>
      <c r="R500" s="341"/>
      <c r="S500" s="341"/>
      <c r="T500" s="341"/>
      <c r="U500" s="341"/>
      <c r="V500" s="342"/>
      <c r="W500" s="342"/>
    </row>
    <row r="501" spans="1:24" s="343" customFormat="1" hidden="1" outlineLevel="2">
      <c r="A501" s="300"/>
      <c r="B501" s="301" t="s">
        <v>407</v>
      </c>
      <c r="C501" s="302" t="s">
        <v>408</v>
      </c>
      <c r="D501" s="303" t="e">
        <f t="shared" ref="D501:J501" si="82">SUM(D502:D503)</f>
        <v>#REF!</v>
      </c>
      <c r="E501" s="304" t="e">
        <f t="shared" si="82"/>
        <v>#REF!</v>
      </c>
      <c r="F501" s="304" t="e">
        <f t="shared" si="82"/>
        <v>#REF!</v>
      </c>
      <c r="G501" s="304">
        <f>SUM(G502:G503)</f>
        <v>6088000</v>
      </c>
      <c r="H501" s="304">
        <f>SUM(H502:H503)</f>
        <v>0</v>
      </c>
      <c r="I501" s="304">
        <f t="shared" si="82"/>
        <v>6088000</v>
      </c>
      <c r="J501" s="304" t="e">
        <f t="shared" si="82"/>
        <v>#REF!</v>
      </c>
      <c r="K501" s="341"/>
      <c r="L501" s="341"/>
      <c r="M501" s="341"/>
      <c r="N501" s="341"/>
      <c r="O501" s="341"/>
      <c r="P501" s="341"/>
      <c r="Q501" s="341"/>
      <c r="R501" s="341"/>
      <c r="S501" s="341"/>
      <c r="T501" s="341"/>
      <c r="U501" s="341"/>
      <c r="V501" s="342"/>
      <c r="W501" s="342"/>
    </row>
    <row r="502" spans="1:24" s="346" customFormat="1" hidden="1" outlineLevel="2">
      <c r="A502" s="300"/>
      <c r="B502" s="301" t="s">
        <v>371</v>
      </c>
      <c r="C502" s="302" t="s">
        <v>247</v>
      </c>
      <c r="D502" s="303" t="e">
        <f>'[1]Pl 2016-20 PFC'!#REF!</f>
        <v>#REF!</v>
      </c>
      <c r="E502" s="304" t="e">
        <f>'[1]Pl 2016-20 PFC'!#REF!</f>
        <v>#REF!</v>
      </c>
      <c r="F502" s="304" t="e">
        <f>'[1]Pl 2016-20 PFC'!#REF!</f>
        <v>#REF!</v>
      </c>
      <c r="G502" s="304">
        <f>'[1]Pl 2016-20 PFC'!D518</f>
        <v>4445000</v>
      </c>
      <c r="H502" s="304">
        <f>'[1]Pl 2016-20 PFC'!E518</f>
        <v>0</v>
      </c>
      <c r="I502" s="304">
        <f>'[1]Pl 2016-20 PFC'!F518</f>
        <v>4445000</v>
      </c>
      <c r="J502" s="304" t="e">
        <f>'[1]Pl 2016-20 PFC'!#REF!</f>
        <v>#REF!</v>
      </c>
      <c r="K502" s="345"/>
      <c r="L502" s="345"/>
      <c r="M502" s="345"/>
      <c r="N502" s="345"/>
      <c r="O502" s="345"/>
      <c r="P502" s="345"/>
      <c r="Q502" s="345"/>
      <c r="R502" s="345"/>
      <c r="S502" s="345"/>
      <c r="T502" s="345"/>
      <c r="U502" s="345"/>
      <c r="V502" s="345"/>
      <c r="W502" s="345"/>
    </row>
    <row r="503" spans="1:24" s="346" customFormat="1" hidden="1" outlineLevel="2">
      <c r="A503" s="300"/>
      <c r="B503" s="301" t="s">
        <v>409</v>
      </c>
      <c r="C503" s="302" t="s">
        <v>249</v>
      </c>
      <c r="D503" s="303" t="e">
        <f>'[1]Pl 2016-20 PFC'!#REF!</f>
        <v>#REF!</v>
      </c>
      <c r="E503" s="304" t="e">
        <f>'[1]Pl 2016-20 PFC'!#REF!</f>
        <v>#REF!</v>
      </c>
      <c r="F503" s="304" t="e">
        <f>'[1]Pl 2016-20 PFC'!#REF!</f>
        <v>#REF!</v>
      </c>
      <c r="G503" s="304">
        <f>'[1]Pl 2016-20 PFC'!D520</f>
        <v>1643000</v>
      </c>
      <c r="H503" s="304">
        <f>'[1]Pl 2016-20 PFC'!E520</f>
        <v>0</v>
      </c>
      <c r="I503" s="304">
        <f>'[1]Pl 2016-20 PFC'!F520</f>
        <v>1643000</v>
      </c>
      <c r="J503" s="304" t="e">
        <f>'[1]Pl 2016-20 PFC'!#REF!</f>
        <v>#REF!</v>
      </c>
      <c r="K503" s="345"/>
      <c r="L503" s="345"/>
      <c r="M503" s="345"/>
      <c r="N503" s="345"/>
      <c r="O503" s="345"/>
      <c r="P503" s="345"/>
      <c r="Q503" s="345"/>
      <c r="R503" s="345"/>
      <c r="S503" s="345"/>
      <c r="T503" s="345"/>
      <c r="U503" s="345"/>
      <c r="V503" s="345"/>
      <c r="W503" s="345"/>
    </row>
    <row r="504" spans="1:24" s="343" customFormat="1" hidden="1" outlineLevel="2">
      <c r="A504" s="300"/>
      <c r="B504" s="301" t="s">
        <v>410</v>
      </c>
      <c r="C504" s="302" t="s">
        <v>411</v>
      </c>
      <c r="D504" s="303" t="e">
        <f t="shared" ref="D504:J504" si="83">SUM(D505:D521)</f>
        <v>#REF!</v>
      </c>
      <c r="E504" s="304" t="e">
        <f t="shared" si="83"/>
        <v>#REF!</v>
      </c>
      <c r="F504" s="304" t="e">
        <f t="shared" si="83"/>
        <v>#REF!</v>
      </c>
      <c r="G504" s="304">
        <f>SUM(G505:G521)</f>
        <v>15214000</v>
      </c>
      <c r="H504" s="304">
        <f>SUM(H505:H521)</f>
        <v>-20000</v>
      </c>
      <c r="I504" s="304">
        <f t="shared" si="83"/>
        <v>15194000</v>
      </c>
      <c r="J504" s="304" t="e">
        <f t="shared" si="83"/>
        <v>#REF!</v>
      </c>
      <c r="K504" s="341"/>
      <c r="L504" s="341"/>
      <c r="M504" s="341"/>
      <c r="N504" s="341"/>
      <c r="O504" s="341"/>
      <c r="P504" s="341"/>
      <c r="Q504" s="341"/>
      <c r="R504" s="341"/>
      <c r="S504" s="341"/>
      <c r="T504" s="341"/>
      <c r="U504" s="341"/>
      <c r="V504" s="342"/>
      <c r="W504" s="342"/>
    </row>
    <row r="505" spans="1:24" s="349" customFormat="1" hidden="1" outlineLevel="2">
      <c r="A505" s="300"/>
      <c r="B505" s="301" t="s">
        <v>261</v>
      </c>
      <c r="C505" s="302" t="s">
        <v>262</v>
      </c>
      <c r="D505" s="303" t="e">
        <f>'[1]Pl 2016-20 PFC'!#REF!</f>
        <v>#REF!</v>
      </c>
      <c r="E505" s="304" t="e">
        <f>'[1]Pl 2016-20 PFC'!#REF!</f>
        <v>#REF!</v>
      </c>
      <c r="F505" s="304" t="e">
        <f>'[1]Pl 2016-20 PFC'!#REF!</f>
        <v>#REF!</v>
      </c>
      <c r="G505" s="304">
        <f>'[1]Pl 2016-20 PFC'!D532</f>
        <v>1700000</v>
      </c>
      <c r="H505" s="304">
        <f>'[1]Pl 2016-20 PFC'!E532</f>
        <v>-20000</v>
      </c>
      <c r="I505" s="304">
        <f>'[1]Pl 2016-20 PFC'!F532</f>
        <v>1680000</v>
      </c>
      <c r="J505" s="304" t="e">
        <f>'[1]Pl 2016-20 PFC'!#REF!</f>
        <v>#REF!</v>
      </c>
      <c r="K505" s="345"/>
      <c r="L505" s="345"/>
      <c r="M505" s="345"/>
      <c r="N505" s="345"/>
      <c r="O505" s="345"/>
      <c r="P505" s="345"/>
      <c r="Q505" s="345"/>
      <c r="R505" s="345"/>
      <c r="S505" s="345"/>
      <c r="T505" s="345"/>
      <c r="U505" s="345"/>
      <c r="V505" s="347"/>
      <c r="W505" s="347"/>
      <c r="X505" s="348"/>
    </row>
    <row r="506" spans="1:24" s="346" customFormat="1" ht="16.5" hidden="1" outlineLevel="2" thickBot="1">
      <c r="A506" s="350"/>
      <c r="B506" s="351" t="s">
        <v>263</v>
      </c>
      <c r="C506" s="302" t="s">
        <v>264</v>
      </c>
      <c r="D506" s="303" t="e">
        <f>'[1]Pl 2016-20 PFC'!#REF!</f>
        <v>#REF!</v>
      </c>
      <c r="E506" s="304" t="e">
        <f>'[1]Pl 2016-20 PFC'!#REF!</f>
        <v>#REF!</v>
      </c>
      <c r="F506" s="304" t="e">
        <f>'[1]Pl 2016-20 PFC'!#REF!</f>
        <v>#REF!</v>
      </c>
      <c r="G506" s="304">
        <f>'[1]Pl 2016-20 PFC'!D533</f>
        <v>80000</v>
      </c>
      <c r="H506" s="304">
        <f>'[1]Pl 2016-20 PFC'!E533</f>
        <v>0</v>
      </c>
      <c r="I506" s="304">
        <f>'[1]Pl 2016-20 PFC'!F533</f>
        <v>80000</v>
      </c>
      <c r="J506" s="304" t="e">
        <f>'[1]Pl 2016-20 PFC'!#REF!</f>
        <v>#REF!</v>
      </c>
      <c r="K506" s="345"/>
      <c r="L506" s="345"/>
      <c r="M506" s="345"/>
      <c r="N506" s="345"/>
      <c r="O506" s="345"/>
      <c r="P506" s="345"/>
      <c r="Q506" s="345"/>
      <c r="R506" s="345"/>
      <c r="S506" s="345"/>
      <c r="T506" s="345"/>
      <c r="U506" s="345"/>
      <c r="V506" s="345"/>
      <c r="W506" s="345"/>
    </row>
    <row r="507" spans="1:24" s="346" customFormat="1" hidden="1" outlineLevel="2">
      <c r="A507" s="300"/>
      <c r="B507" s="301" t="s">
        <v>265</v>
      </c>
      <c r="C507" s="302" t="s">
        <v>266</v>
      </c>
      <c r="D507" s="303" t="e">
        <f>'[1]Pl 2016-20 PFC'!#REF!</f>
        <v>#REF!</v>
      </c>
      <c r="E507" s="304" t="e">
        <f>'[1]Pl 2016-20 PFC'!#REF!</f>
        <v>#REF!</v>
      </c>
      <c r="F507" s="304" t="e">
        <f>'[1]Pl 2016-20 PFC'!#REF!</f>
        <v>#REF!</v>
      </c>
      <c r="G507" s="304">
        <f>'[1]Pl 2016-20 PFC'!D534</f>
        <v>3544000</v>
      </c>
      <c r="H507" s="304">
        <f>'[1]Pl 2016-20 PFC'!E534</f>
        <v>0</v>
      </c>
      <c r="I507" s="304">
        <f>'[1]Pl 2016-20 PFC'!F534</f>
        <v>3544000</v>
      </c>
      <c r="J507" s="304" t="e">
        <f>'[1]Pl 2016-20 PFC'!#REF!</f>
        <v>#REF!</v>
      </c>
      <c r="K507" s="345"/>
      <c r="L507" s="345"/>
      <c r="M507" s="345"/>
      <c r="N507" s="345"/>
      <c r="O507" s="345"/>
      <c r="P507" s="345"/>
      <c r="Q507" s="345"/>
      <c r="R507" s="345"/>
      <c r="S507" s="345"/>
      <c r="T507" s="345"/>
      <c r="U507" s="345"/>
      <c r="V507" s="345"/>
      <c r="W507" s="345"/>
    </row>
    <row r="508" spans="1:24" s="346" customFormat="1" hidden="1" outlineLevel="2">
      <c r="A508" s="300"/>
      <c r="B508" s="301" t="s">
        <v>267</v>
      </c>
      <c r="C508" s="302" t="s">
        <v>268</v>
      </c>
      <c r="D508" s="303" t="e">
        <f>'[1]Pl 2016-20 PFC'!#REF!</f>
        <v>#REF!</v>
      </c>
      <c r="E508" s="304" t="e">
        <f>'[1]Pl 2016-20 PFC'!#REF!</f>
        <v>#REF!</v>
      </c>
      <c r="F508" s="304" t="e">
        <f>'[1]Pl 2016-20 PFC'!#REF!</f>
        <v>#REF!</v>
      </c>
      <c r="G508" s="304">
        <f>'[1]Pl 2016-20 PFC'!D535</f>
        <v>1112000</v>
      </c>
      <c r="H508" s="304">
        <f>'[1]Pl 2016-20 PFC'!E535</f>
        <v>0</v>
      </c>
      <c r="I508" s="304">
        <f>'[1]Pl 2016-20 PFC'!F535</f>
        <v>1112000</v>
      </c>
      <c r="J508" s="304" t="e">
        <f>'[1]Pl 2016-20 PFC'!#REF!</f>
        <v>#REF!</v>
      </c>
      <c r="K508" s="345"/>
      <c r="L508" s="345"/>
      <c r="M508" s="345"/>
      <c r="N508" s="345"/>
      <c r="O508" s="345"/>
      <c r="P508" s="345"/>
      <c r="Q508" s="345"/>
      <c r="R508" s="345"/>
      <c r="S508" s="345"/>
      <c r="T508" s="345"/>
      <c r="U508" s="345"/>
      <c r="V508" s="345"/>
      <c r="W508" s="345"/>
    </row>
    <row r="509" spans="1:24" s="346" customFormat="1" hidden="1" outlineLevel="2">
      <c r="A509" s="300"/>
      <c r="B509" s="301" t="s">
        <v>269</v>
      </c>
      <c r="C509" s="302" t="s">
        <v>270</v>
      </c>
      <c r="D509" s="303" t="e">
        <f>'[1]Pl 2016-20 PFC'!#REF!</f>
        <v>#REF!</v>
      </c>
      <c r="E509" s="304" t="e">
        <f>'[1]Pl 2016-20 PFC'!#REF!</f>
        <v>#REF!</v>
      </c>
      <c r="F509" s="304" t="e">
        <f>'[1]Pl 2016-20 PFC'!#REF!</f>
        <v>#REF!</v>
      </c>
      <c r="G509" s="304">
        <f>'[1]Pl 2016-20 PFC'!D536</f>
        <v>61000</v>
      </c>
      <c r="H509" s="304">
        <f>'[1]Pl 2016-20 PFC'!E536</f>
        <v>0</v>
      </c>
      <c r="I509" s="304">
        <f>'[1]Pl 2016-20 PFC'!F536</f>
        <v>61000</v>
      </c>
      <c r="J509" s="304" t="e">
        <f>'[1]Pl 2016-20 PFC'!#REF!</f>
        <v>#REF!</v>
      </c>
      <c r="K509" s="345"/>
      <c r="L509" s="345"/>
      <c r="M509" s="345"/>
      <c r="N509" s="345"/>
      <c r="O509" s="345"/>
      <c r="P509" s="345"/>
      <c r="Q509" s="345"/>
      <c r="R509" s="345"/>
      <c r="S509" s="345"/>
      <c r="T509" s="345"/>
      <c r="U509" s="345"/>
      <c r="V509" s="345"/>
      <c r="W509" s="345"/>
    </row>
    <row r="510" spans="1:24" s="346" customFormat="1" hidden="1" outlineLevel="2">
      <c r="A510" s="300"/>
      <c r="B510" s="301" t="s">
        <v>273</v>
      </c>
      <c r="C510" s="302" t="s">
        <v>274</v>
      </c>
      <c r="D510" s="303" t="e">
        <f>'[1]Pl 2016-20 PFC'!#REF!</f>
        <v>#REF!</v>
      </c>
      <c r="E510" s="304" t="e">
        <f>'[1]Pl 2016-20 PFC'!#REF!</f>
        <v>#REF!</v>
      </c>
      <c r="F510" s="304" t="e">
        <f>'[1]Pl 2016-20 PFC'!#REF!</f>
        <v>#REF!</v>
      </c>
      <c r="G510" s="304">
        <f>'[1]Pl 2016-20 PFC'!D537</f>
        <v>0</v>
      </c>
      <c r="H510" s="304">
        <f>'[1]Pl 2016-20 PFC'!E537</f>
        <v>0</v>
      </c>
      <c r="I510" s="304">
        <f>'[1]Pl 2016-20 PFC'!F537</f>
        <v>0</v>
      </c>
      <c r="J510" s="304" t="e">
        <f>'[1]Pl 2016-20 PFC'!#REF!</f>
        <v>#REF!</v>
      </c>
      <c r="K510" s="345"/>
      <c r="L510" s="345"/>
      <c r="M510" s="345"/>
      <c r="N510" s="345"/>
      <c r="O510" s="345"/>
      <c r="P510" s="345"/>
      <c r="Q510" s="345"/>
      <c r="R510" s="345"/>
      <c r="S510" s="345"/>
      <c r="T510" s="345"/>
      <c r="U510" s="345"/>
      <c r="V510" s="345"/>
      <c r="W510" s="345"/>
    </row>
    <row r="511" spans="1:24" s="346" customFormat="1" hidden="1" outlineLevel="2">
      <c r="A511" s="300"/>
      <c r="B511" s="301" t="s">
        <v>275</v>
      </c>
      <c r="C511" s="302" t="s">
        <v>276</v>
      </c>
      <c r="D511" s="303" t="e">
        <f>'[1]Pl 2016-20 PFC'!#REF!</f>
        <v>#REF!</v>
      </c>
      <c r="E511" s="304" t="e">
        <f>'[1]Pl 2016-20 PFC'!#REF!</f>
        <v>#REF!</v>
      </c>
      <c r="F511" s="304" t="e">
        <f>'[1]Pl 2016-20 PFC'!#REF!</f>
        <v>#REF!</v>
      </c>
      <c r="G511" s="304">
        <f>'[1]Pl 2016-20 PFC'!D538</f>
        <v>2000</v>
      </c>
      <c r="H511" s="304">
        <f>'[1]Pl 2016-20 PFC'!E538</f>
        <v>0</v>
      </c>
      <c r="I511" s="304">
        <f>'[1]Pl 2016-20 PFC'!F538</f>
        <v>2000</v>
      </c>
      <c r="J511" s="304" t="e">
        <f>'[1]Pl 2016-20 PFC'!#REF!</f>
        <v>#REF!</v>
      </c>
      <c r="K511" s="345"/>
      <c r="L511" s="345"/>
      <c r="M511" s="345"/>
      <c r="N511" s="345"/>
      <c r="O511" s="345"/>
      <c r="P511" s="345"/>
      <c r="Q511" s="345"/>
      <c r="R511" s="345"/>
      <c r="S511" s="345"/>
      <c r="T511" s="345"/>
      <c r="U511" s="345"/>
      <c r="V511" s="345"/>
      <c r="W511" s="345"/>
    </row>
    <row r="512" spans="1:24" s="346" customFormat="1" hidden="1" outlineLevel="2">
      <c r="A512" s="300"/>
      <c r="B512" s="301" t="s">
        <v>277</v>
      </c>
      <c r="C512" s="302" t="s">
        <v>278</v>
      </c>
      <c r="D512" s="303" t="e">
        <f>'[1]Pl 2016-20 PFC'!#REF!</f>
        <v>#REF!</v>
      </c>
      <c r="E512" s="304" t="e">
        <f>'[1]Pl 2016-20 PFC'!#REF!</f>
        <v>#REF!</v>
      </c>
      <c r="F512" s="304" t="e">
        <f>'[1]Pl 2016-20 PFC'!#REF!</f>
        <v>#REF!</v>
      </c>
      <c r="G512" s="304">
        <f>'[1]Pl 2016-20 PFC'!D539</f>
        <v>46000</v>
      </c>
      <c r="H512" s="304">
        <f>'[1]Pl 2016-20 PFC'!E539</f>
        <v>0</v>
      </c>
      <c r="I512" s="304">
        <f>'[1]Pl 2016-20 PFC'!F539</f>
        <v>46000</v>
      </c>
      <c r="J512" s="304" t="e">
        <f>'[1]Pl 2016-20 PFC'!#REF!</f>
        <v>#REF!</v>
      </c>
      <c r="K512" s="345"/>
      <c r="L512" s="345"/>
      <c r="M512" s="345"/>
      <c r="N512" s="345"/>
      <c r="O512" s="345"/>
      <c r="P512" s="345"/>
      <c r="Q512" s="345"/>
      <c r="R512" s="345"/>
      <c r="S512" s="345"/>
      <c r="T512" s="345"/>
      <c r="U512" s="345"/>
      <c r="V512" s="345"/>
      <c r="W512" s="345"/>
    </row>
    <row r="513" spans="1:23" s="346" customFormat="1" hidden="1" outlineLevel="2">
      <c r="A513" s="300"/>
      <c r="B513" s="344" t="s">
        <v>279</v>
      </c>
      <c r="C513" s="302" t="s">
        <v>280</v>
      </c>
      <c r="D513" s="303" t="e">
        <f>'[1]Pl 2016-20 PFC'!#REF!</f>
        <v>#REF!</v>
      </c>
      <c r="E513" s="304" t="e">
        <f>'[1]Pl 2016-20 PFC'!#REF!</f>
        <v>#REF!</v>
      </c>
      <c r="F513" s="304" t="e">
        <f>'[1]Pl 2016-20 PFC'!#REF!</f>
        <v>#REF!</v>
      </c>
      <c r="G513" s="304">
        <f>'[1]Pl 2016-20 PFC'!D541</f>
        <v>0</v>
      </c>
      <c r="H513" s="304">
        <f>'[1]Pl 2016-20 PFC'!E541</f>
        <v>0</v>
      </c>
      <c r="I513" s="304">
        <f>'[1]Pl 2016-20 PFC'!F541</f>
        <v>0</v>
      </c>
      <c r="J513" s="304" t="e">
        <f>'[1]Pl 2016-20 PFC'!#REF!</f>
        <v>#REF!</v>
      </c>
      <c r="K513" s="345"/>
      <c r="L513" s="345"/>
      <c r="M513" s="345"/>
      <c r="N513" s="345"/>
      <c r="O513" s="345"/>
      <c r="P513" s="345"/>
      <c r="Q513" s="345"/>
      <c r="R513" s="345"/>
      <c r="S513" s="345"/>
      <c r="T513" s="345"/>
      <c r="U513" s="345"/>
      <c r="V513" s="345"/>
      <c r="W513" s="345"/>
    </row>
    <row r="514" spans="1:23" s="346" customFormat="1" hidden="1" outlineLevel="2">
      <c r="A514" s="300"/>
      <c r="B514" s="301" t="s">
        <v>281</v>
      </c>
      <c r="C514" s="302" t="s">
        <v>282</v>
      </c>
      <c r="D514" s="303" t="e">
        <f>'[1]Pl 2016-20 PFC'!#REF!</f>
        <v>#REF!</v>
      </c>
      <c r="E514" s="304" t="e">
        <f>'[1]Pl 2016-20 PFC'!#REF!</f>
        <v>#REF!</v>
      </c>
      <c r="F514" s="304" t="e">
        <f>'[1]Pl 2016-20 PFC'!#REF!</f>
        <v>#REF!</v>
      </c>
      <c r="G514" s="304">
        <f>'[1]Pl 2016-20 PFC'!D541</f>
        <v>0</v>
      </c>
      <c r="H514" s="304">
        <f>'[1]Pl 2016-20 PFC'!E541</f>
        <v>0</v>
      </c>
      <c r="I514" s="304">
        <f>'[1]Pl 2016-20 PFC'!F541</f>
        <v>0</v>
      </c>
      <c r="J514" s="304" t="e">
        <f>'[1]Pl 2016-20 PFC'!#REF!</f>
        <v>#REF!</v>
      </c>
      <c r="K514" s="345"/>
      <c r="L514" s="345"/>
      <c r="M514" s="345"/>
      <c r="N514" s="345"/>
      <c r="O514" s="345"/>
      <c r="P514" s="345"/>
      <c r="Q514" s="345"/>
      <c r="R514" s="345"/>
      <c r="S514" s="345"/>
      <c r="T514" s="345"/>
      <c r="U514" s="345"/>
      <c r="V514" s="345"/>
      <c r="W514" s="345"/>
    </row>
    <row r="515" spans="1:23" s="346" customFormat="1" hidden="1" outlineLevel="2">
      <c r="A515" s="300"/>
      <c r="B515" s="301" t="s">
        <v>283</v>
      </c>
      <c r="C515" s="302" t="s">
        <v>284</v>
      </c>
      <c r="D515" s="303" t="e">
        <f>'[1]Pl 2016-20 PFC'!#REF!</f>
        <v>#REF!</v>
      </c>
      <c r="E515" s="304" t="e">
        <f>'[1]Pl 2016-20 PFC'!#REF!</f>
        <v>#REF!</v>
      </c>
      <c r="F515" s="304" t="e">
        <f>'[1]Pl 2016-20 PFC'!#REF!</f>
        <v>#REF!</v>
      </c>
      <c r="G515" s="304">
        <f>'[1]Pl 2016-20 PFC'!D542</f>
        <v>518000</v>
      </c>
      <c r="H515" s="304">
        <f>'[1]Pl 2016-20 PFC'!E542</f>
        <v>0</v>
      </c>
      <c r="I515" s="304">
        <f>'[1]Pl 2016-20 PFC'!F542</f>
        <v>518000</v>
      </c>
      <c r="J515" s="304" t="e">
        <f>'[1]Pl 2016-20 PFC'!#REF!</f>
        <v>#REF!</v>
      </c>
      <c r="K515" s="345"/>
      <c r="L515" s="345"/>
      <c r="M515" s="345"/>
      <c r="N515" s="345"/>
      <c r="O515" s="345"/>
      <c r="P515" s="345"/>
      <c r="Q515" s="345"/>
      <c r="R515" s="345"/>
      <c r="S515" s="345"/>
      <c r="T515" s="345"/>
      <c r="U515" s="345"/>
      <c r="V515" s="345"/>
      <c r="W515" s="345"/>
    </row>
    <row r="516" spans="1:23" s="346" customFormat="1" hidden="1" outlineLevel="2">
      <c r="A516" s="300"/>
      <c r="B516" s="301" t="s">
        <v>412</v>
      </c>
      <c r="C516" s="302" t="s">
        <v>286</v>
      </c>
      <c r="D516" s="303" t="e">
        <f>'[1]Pl 2016-20 PFC'!#REF!</f>
        <v>#REF!</v>
      </c>
      <c r="E516" s="304" t="e">
        <f>'[1]Pl 2016-20 PFC'!#REF!</f>
        <v>#REF!</v>
      </c>
      <c r="F516" s="304" t="e">
        <f>'[1]Pl 2016-20 PFC'!#REF!</f>
        <v>#REF!</v>
      </c>
      <c r="G516" s="304">
        <f>'[1]Pl 2016-20 PFC'!D543</f>
        <v>1000</v>
      </c>
      <c r="H516" s="304">
        <f>'[1]Pl 2016-20 PFC'!E543</f>
        <v>0</v>
      </c>
      <c r="I516" s="304">
        <f>'[1]Pl 2016-20 PFC'!F543</f>
        <v>1000</v>
      </c>
      <c r="J516" s="304" t="e">
        <f>'[1]Pl 2016-20 PFC'!#REF!</f>
        <v>#REF!</v>
      </c>
      <c r="K516" s="345"/>
      <c r="L516" s="345"/>
      <c r="M516" s="345"/>
      <c r="N516" s="345"/>
      <c r="O516" s="345"/>
      <c r="P516" s="345"/>
      <c r="Q516" s="345"/>
      <c r="R516" s="345"/>
      <c r="S516" s="345"/>
      <c r="T516" s="345"/>
      <c r="U516" s="345"/>
      <c r="V516" s="345"/>
      <c r="W516" s="345"/>
    </row>
    <row r="517" spans="1:23" s="346" customFormat="1" hidden="1" outlineLevel="2">
      <c r="A517" s="300"/>
      <c r="B517" s="301" t="s">
        <v>413</v>
      </c>
      <c r="C517" s="302" t="s">
        <v>288</v>
      </c>
      <c r="D517" s="303" t="e">
        <f>'[1]Pl 2016-20 PFC'!#REF!</f>
        <v>#REF!</v>
      </c>
      <c r="E517" s="304" t="e">
        <f>'[1]Pl 2016-20 PFC'!#REF!</f>
        <v>#REF!</v>
      </c>
      <c r="F517" s="304" t="e">
        <f>'[1]Pl 2016-20 PFC'!#REF!</f>
        <v>#REF!</v>
      </c>
      <c r="G517" s="304">
        <f>'[1]Pl 2016-20 PFC'!D544</f>
        <v>267000</v>
      </c>
      <c r="H517" s="304">
        <f>'[1]Pl 2016-20 PFC'!E544</f>
        <v>0</v>
      </c>
      <c r="I517" s="304">
        <f>'[1]Pl 2016-20 PFC'!F544</f>
        <v>267000</v>
      </c>
      <c r="J517" s="304" t="e">
        <f>'[1]Pl 2016-20 PFC'!#REF!</f>
        <v>#REF!</v>
      </c>
      <c r="K517" s="345"/>
      <c r="L517" s="345"/>
      <c r="M517" s="345"/>
      <c r="N517" s="345"/>
      <c r="O517" s="345"/>
      <c r="P517" s="345"/>
      <c r="Q517" s="345"/>
      <c r="R517" s="345"/>
      <c r="S517" s="345"/>
      <c r="T517" s="345"/>
      <c r="U517" s="345"/>
      <c r="V517" s="345"/>
      <c r="W517" s="345"/>
    </row>
    <row r="518" spans="1:23" s="346" customFormat="1" hidden="1" outlineLevel="2">
      <c r="A518" s="300"/>
      <c r="B518" s="301" t="s">
        <v>289</v>
      </c>
      <c r="C518" s="302" t="s">
        <v>290</v>
      </c>
      <c r="D518" s="303" t="e">
        <f>'[1]Pl 2016-20 PFC'!#REF!</f>
        <v>#REF!</v>
      </c>
      <c r="E518" s="304" t="e">
        <f>'[1]Pl 2016-20 PFC'!#REF!</f>
        <v>#REF!</v>
      </c>
      <c r="F518" s="304" t="e">
        <f>'[1]Pl 2016-20 PFC'!#REF!</f>
        <v>#REF!</v>
      </c>
      <c r="G518" s="304">
        <f>'[1]Pl 2016-20 PFC'!D545</f>
        <v>5893000</v>
      </c>
      <c r="H518" s="304">
        <f>'[1]Pl 2016-20 PFC'!E545</f>
        <v>0</v>
      </c>
      <c r="I518" s="304">
        <f>'[1]Pl 2016-20 PFC'!F545</f>
        <v>5893000</v>
      </c>
      <c r="J518" s="304" t="e">
        <f>'[1]Pl 2016-20 PFC'!#REF!</f>
        <v>#REF!</v>
      </c>
      <c r="K518" s="345"/>
      <c r="L518" s="345"/>
      <c r="M518" s="345"/>
      <c r="N518" s="345"/>
      <c r="O518" s="345"/>
      <c r="P518" s="345"/>
      <c r="Q518" s="345"/>
      <c r="R518" s="345"/>
      <c r="S518" s="345"/>
      <c r="T518" s="345"/>
      <c r="U518" s="345"/>
      <c r="V518" s="345"/>
      <c r="W518" s="345"/>
    </row>
    <row r="519" spans="1:23" s="346" customFormat="1" hidden="1" outlineLevel="2">
      <c r="A519" s="300"/>
      <c r="B519" s="344" t="str">
        <f>'[1]Pl 2016-20 PFC'!B279</f>
        <v>- szkolenia</v>
      </c>
      <c r="C519" s="302" t="s">
        <v>292</v>
      </c>
      <c r="D519" s="303" t="e">
        <f>'[1]Pl 2016-20 PFC'!#REF!</f>
        <v>#REF!</v>
      </c>
      <c r="E519" s="304" t="e">
        <f>'[1]Pl 2016-20 PFC'!#REF!</f>
        <v>#REF!</v>
      </c>
      <c r="F519" s="304" t="e">
        <f>'[1]Pl 2016-20 PFC'!#REF!</f>
        <v>#REF!</v>
      </c>
      <c r="G519" s="304">
        <f>'[1]Pl 2016-20 PFC'!D546</f>
        <v>1989000</v>
      </c>
      <c r="H519" s="304">
        <f>'[1]Pl 2016-20 PFC'!E546</f>
        <v>0</v>
      </c>
      <c r="I519" s="304">
        <f>'[1]Pl 2016-20 PFC'!F546</f>
        <v>1989000</v>
      </c>
      <c r="J519" s="304" t="e">
        <f>'[1]Pl 2016-20 PFC'!#REF!</f>
        <v>#REF!</v>
      </c>
      <c r="K519" s="345"/>
      <c r="L519" s="345"/>
      <c r="M519" s="345"/>
      <c r="N519" s="345"/>
      <c r="O519" s="345"/>
      <c r="P519" s="345"/>
      <c r="Q519" s="345"/>
      <c r="R519" s="345"/>
      <c r="S519" s="345"/>
      <c r="T519" s="345"/>
      <c r="U519" s="345"/>
      <c r="V519" s="345"/>
      <c r="W519" s="345"/>
    </row>
    <row r="520" spans="1:23" s="346" customFormat="1" hidden="1" outlineLevel="2">
      <c r="A520" s="300"/>
      <c r="B520" s="352" t="s">
        <v>293</v>
      </c>
      <c r="C520" s="302" t="s">
        <v>294</v>
      </c>
      <c r="D520" s="303" t="e">
        <f>'[1]Pl 2016-20 PFC'!#REF!</f>
        <v>#REF!</v>
      </c>
      <c r="E520" s="304" t="e">
        <f>'[1]Pl 2016-20 PFC'!#REF!</f>
        <v>#REF!</v>
      </c>
      <c r="F520" s="304" t="e">
        <f>'[1]Pl 2016-20 PFC'!#REF!</f>
        <v>#REF!</v>
      </c>
      <c r="G520" s="304">
        <f>'[1]Pl 2016-20 PFC'!D547</f>
        <v>1000</v>
      </c>
      <c r="H520" s="304">
        <f>'[1]Pl 2016-20 PFC'!E547</f>
        <v>0</v>
      </c>
      <c r="I520" s="304">
        <f>'[1]Pl 2016-20 PFC'!F547</f>
        <v>1000</v>
      </c>
      <c r="J520" s="304" t="e">
        <f>'[1]Pl 2016-20 PFC'!#REF!</f>
        <v>#REF!</v>
      </c>
      <c r="K520" s="345"/>
      <c r="L520" s="345"/>
      <c r="M520" s="345"/>
      <c r="N520" s="345"/>
      <c r="O520" s="345"/>
      <c r="P520" s="345"/>
      <c r="Q520" s="345"/>
      <c r="R520" s="345"/>
      <c r="S520" s="345"/>
      <c r="T520" s="345"/>
      <c r="U520" s="345"/>
      <c r="V520" s="345"/>
      <c r="W520" s="345"/>
    </row>
    <row r="521" spans="1:23" s="346" customFormat="1" hidden="1" outlineLevel="2">
      <c r="A521" s="300"/>
      <c r="B521" s="301" t="s">
        <v>385</v>
      </c>
      <c r="C521" s="302" t="s">
        <v>297</v>
      </c>
      <c r="D521" s="303" t="e">
        <f>'[1]Pl 2016-20 PFC'!#REF!</f>
        <v>#REF!</v>
      </c>
      <c r="E521" s="304" t="e">
        <f>'[1]Pl 2016-20 PFC'!#REF!</f>
        <v>#REF!</v>
      </c>
      <c r="F521" s="304" t="e">
        <f>'[1]Pl 2016-20 PFC'!#REF!</f>
        <v>#REF!</v>
      </c>
      <c r="G521" s="304">
        <f>'[1]Pl 2016-20 PFC'!D548</f>
        <v>0</v>
      </c>
      <c r="H521" s="304">
        <f>'[1]Pl 2016-20 PFC'!E548</f>
        <v>0</v>
      </c>
      <c r="I521" s="304">
        <f>'[1]Pl 2016-20 PFC'!F548</f>
        <v>0</v>
      </c>
      <c r="J521" s="304" t="e">
        <f>'[1]Pl 2016-20 PFC'!#REF!</f>
        <v>#REF!</v>
      </c>
      <c r="K521" s="345"/>
      <c r="L521" s="345"/>
      <c r="M521" s="345"/>
      <c r="N521" s="345"/>
      <c r="O521" s="345"/>
      <c r="P521" s="345"/>
      <c r="Q521" s="345"/>
      <c r="R521" s="345"/>
      <c r="S521" s="345"/>
      <c r="T521" s="345"/>
      <c r="U521" s="345"/>
      <c r="V521" s="345"/>
      <c r="W521" s="345"/>
    </row>
    <row r="522" spans="1:23" s="354" customFormat="1" hidden="1" outlineLevel="2">
      <c r="A522" s="300" t="s">
        <v>301</v>
      </c>
      <c r="B522" s="301" t="s">
        <v>414</v>
      </c>
      <c r="C522" s="302" t="s">
        <v>303</v>
      </c>
      <c r="D522" s="303" t="e">
        <f>'[1]Pl 2016-20 PFC'!#REF!</f>
        <v>#REF!</v>
      </c>
      <c r="E522" s="304" t="e">
        <f>'[1]Pl 2016-20 PFC'!#REF!</f>
        <v>#REF!</v>
      </c>
      <c r="F522" s="304" t="e">
        <f>'[1]Pl 2016-20 PFC'!#REF!</f>
        <v>#REF!</v>
      </c>
      <c r="G522" s="304">
        <f>'[1]Pl 2016-20 PFC'!D549</f>
        <v>0</v>
      </c>
      <c r="H522" s="304">
        <f>'[1]Pl 2016-20 PFC'!E549</f>
        <v>0</v>
      </c>
      <c r="I522" s="304">
        <f>'[1]Pl 2016-20 PFC'!F549</f>
        <v>0</v>
      </c>
      <c r="J522" s="304" t="e">
        <f>'[1]Pl 2016-20 PFC'!#REF!</f>
        <v>#REF!</v>
      </c>
      <c r="K522" s="353"/>
      <c r="L522" s="353"/>
      <c r="M522" s="353"/>
      <c r="N522" s="353"/>
      <c r="O522" s="353"/>
      <c r="P522" s="353"/>
      <c r="Q522" s="353"/>
      <c r="R522" s="353"/>
      <c r="S522" s="353"/>
      <c r="T522" s="353"/>
      <c r="U522" s="353"/>
      <c r="V522" s="353"/>
      <c r="W522" s="353"/>
    </row>
    <row r="523" spans="1:23" s="354" customFormat="1" hidden="1" outlineLevel="2">
      <c r="A523" s="300" t="s">
        <v>295</v>
      </c>
      <c r="B523" s="301" t="s">
        <v>415</v>
      </c>
      <c r="C523" s="302" t="s">
        <v>300</v>
      </c>
      <c r="D523" s="303" t="e">
        <f>'[1]Pl 2016-20 PFC'!#REF!</f>
        <v>#REF!</v>
      </c>
      <c r="E523" s="304" t="e">
        <f>'[1]Pl 2016-20 PFC'!#REF!</f>
        <v>#REF!</v>
      </c>
      <c r="F523" s="304" t="e">
        <f>'[1]Pl 2016-20 PFC'!#REF!</f>
        <v>#REF!</v>
      </c>
      <c r="G523" s="304">
        <f>'[1]Pl 2016-20 PFC'!D531</f>
        <v>15228000</v>
      </c>
      <c r="H523" s="304">
        <f>'[1]Pl 2016-20 PFC'!E531</f>
        <v>0</v>
      </c>
      <c r="I523" s="304">
        <f>'[1]Pl 2016-20 PFC'!F531</f>
        <v>15228000</v>
      </c>
      <c r="J523" s="304" t="e">
        <f>'[1]Pl 2016-20 PFC'!#REF!</f>
        <v>#REF!</v>
      </c>
      <c r="K523" s="353"/>
      <c r="L523" s="353"/>
      <c r="M523" s="353"/>
      <c r="N523" s="353"/>
      <c r="O523" s="353"/>
      <c r="P523" s="353"/>
      <c r="Q523" s="353"/>
      <c r="R523" s="353"/>
      <c r="S523" s="353"/>
      <c r="T523" s="353"/>
      <c r="U523" s="353"/>
      <c r="V523" s="353"/>
      <c r="W523" s="353"/>
    </row>
    <row r="524" spans="1:23" s="339" customFormat="1" hidden="1" outlineLevel="2">
      <c r="A524" s="300" t="s">
        <v>73</v>
      </c>
      <c r="B524" s="340" t="s">
        <v>416</v>
      </c>
      <c r="C524" s="302" t="s">
        <v>77</v>
      </c>
      <c r="D524" s="303" t="e">
        <f>'[1]Pl 2016-20 PFC'!#REF!</f>
        <v>#REF!</v>
      </c>
      <c r="E524" s="304" t="e">
        <f>'[1]Pl 2016-20 PFC'!#REF!</f>
        <v>#REF!</v>
      </c>
      <c r="F524" s="304" t="e">
        <f>'[1]Pl 2016-20 PFC'!#REF!</f>
        <v>#REF!</v>
      </c>
      <c r="G524" s="304">
        <f>'[1]Pl 2016-20 PFC'!D550</f>
        <v>137644000</v>
      </c>
      <c r="H524" s="304">
        <f>'[1]Pl 2016-20 PFC'!E550</f>
        <v>0</v>
      </c>
      <c r="I524" s="304">
        <f>'[1]Pl 2016-20 PFC'!F550</f>
        <v>137644000</v>
      </c>
      <c r="J524" s="304" t="e">
        <f>'[1]Pl 2016-20 PFC'!#REF!</f>
        <v>#REF!</v>
      </c>
      <c r="K524" s="305"/>
      <c r="L524" s="305"/>
      <c r="M524" s="305"/>
      <c r="N524" s="305"/>
      <c r="O524" s="305"/>
      <c r="P524" s="305"/>
      <c r="Q524" s="305"/>
      <c r="R524" s="305"/>
      <c r="S524" s="305"/>
      <c r="T524" s="305"/>
      <c r="U524" s="305"/>
      <c r="V524" s="338"/>
      <c r="W524" s="338"/>
    </row>
    <row r="525" spans="1:23" s="339" customFormat="1" hidden="1" outlineLevel="2">
      <c r="A525" s="300" t="s">
        <v>28</v>
      </c>
      <c r="B525" s="301" t="s">
        <v>305</v>
      </c>
      <c r="C525" s="355" t="s">
        <v>417</v>
      </c>
      <c r="D525" s="303" t="e">
        <f>'[1]Pl 2016-20 PFC'!#REF!</f>
        <v>#REF!</v>
      </c>
      <c r="E525" s="311" t="e">
        <f>'[1]Pl 2016-20 PFC'!#REF!</f>
        <v>#REF!</v>
      </c>
      <c r="F525" s="311" t="e">
        <f>'[1]Pl 2016-20 PFC'!#REF!</f>
        <v>#REF!</v>
      </c>
      <c r="G525" s="311">
        <f>'[1]Pl 2016-20 PFC'!D551</f>
        <v>44294000</v>
      </c>
      <c r="H525" s="311">
        <f>'[1]Pl 2016-20 PFC'!E551</f>
        <v>0</v>
      </c>
      <c r="I525" s="311">
        <f>'[1]Pl 2016-20 PFC'!F551</f>
        <v>44294000</v>
      </c>
      <c r="J525" s="311" t="e">
        <f>'[1]Pl 2016-20 PFC'!#REF!</f>
        <v>#REF!</v>
      </c>
      <c r="K525" s="305"/>
      <c r="L525" s="305"/>
      <c r="M525" s="305"/>
      <c r="N525" s="305"/>
      <c r="O525" s="305"/>
      <c r="P525" s="305"/>
      <c r="Q525" s="305"/>
      <c r="R525" s="305"/>
      <c r="S525" s="305"/>
      <c r="T525" s="305"/>
      <c r="U525" s="305"/>
      <c r="V525" s="338"/>
      <c r="W525" s="338"/>
    </row>
    <row r="526" spans="1:23" s="339" customFormat="1" hidden="1" outlineLevel="2">
      <c r="A526" s="300" t="s">
        <v>87</v>
      </c>
      <c r="B526" s="301" t="s">
        <v>223</v>
      </c>
      <c r="C526" s="302" t="s">
        <v>307</v>
      </c>
      <c r="D526" s="303" t="e">
        <f>'[1]Pl 2016-20 PFC'!#REF!</f>
        <v>#REF!</v>
      </c>
      <c r="E526" s="304" t="e">
        <f>'[1]Pl 2016-20 PFC'!#REF!</f>
        <v>#REF!</v>
      </c>
      <c r="F526" s="304" t="e">
        <f>'[1]Pl 2016-20 PFC'!#REF!</f>
        <v>#REF!</v>
      </c>
      <c r="G526" s="304">
        <f>'[1]Pl 2016-20 PFC'!D552</f>
        <v>44294000</v>
      </c>
      <c r="H526" s="304">
        <f>'[1]Pl 2016-20 PFC'!E552</f>
        <v>0</v>
      </c>
      <c r="I526" s="304">
        <f>'[1]Pl 2016-20 PFC'!F552</f>
        <v>44294000</v>
      </c>
      <c r="J526" s="304" t="e">
        <f>'[1]Pl 2016-20 PFC'!#REF!</f>
        <v>#REF!</v>
      </c>
      <c r="K526" s="305"/>
      <c r="L526" s="305"/>
      <c r="M526" s="305"/>
      <c r="N526" s="305"/>
      <c r="O526" s="305"/>
      <c r="P526" s="305"/>
      <c r="Q526" s="305"/>
      <c r="R526" s="305"/>
      <c r="S526" s="305"/>
      <c r="T526" s="305"/>
      <c r="U526" s="305"/>
      <c r="V526" s="338"/>
      <c r="W526" s="338"/>
    </row>
    <row r="527" spans="1:23" s="339" customFormat="1" hidden="1" outlineLevel="2">
      <c r="A527" s="300"/>
      <c r="B527" s="301" t="s">
        <v>177</v>
      </c>
      <c r="C527" s="302" t="s">
        <v>418</v>
      </c>
      <c r="D527" s="303"/>
      <c r="E527" s="304"/>
      <c r="F527" s="304"/>
      <c r="G527" s="304"/>
      <c r="H527" s="304"/>
      <c r="I527" s="304"/>
      <c r="J527" s="304"/>
      <c r="K527" s="305"/>
      <c r="L527" s="305"/>
      <c r="M527" s="305"/>
      <c r="N527" s="305"/>
      <c r="O527" s="305"/>
      <c r="P527" s="305"/>
      <c r="Q527" s="305"/>
      <c r="R527" s="305"/>
      <c r="S527" s="305"/>
      <c r="T527" s="305"/>
      <c r="U527" s="305"/>
      <c r="V527" s="338"/>
      <c r="W527" s="338"/>
    </row>
    <row r="528" spans="1:23" s="339" customFormat="1" hidden="1" outlineLevel="2">
      <c r="A528" s="300"/>
      <c r="B528" s="301" t="s">
        <v>308</v>
      </c>
      <c r="C528" s="302">
        <v>6110</v>
      </c>
      <c r="D528" s="303" t="e">
        <f>'[1]Pl 2016-20 PFC'!#REF!</f>
        <v>#REF!</v>
      </c>
      <c r="E528" s="304" t="e">
        <f>'[1]Pl 2016-20 PFC'!#REF!</f>
        <v>#REF!</v>
      </c>
      <c r="F528" s="304" t="e">
        <f>'[1]Pl 2016-20 PFC'!#REF!</f>
        <v>#REF!</v>
      </c>
      <c r="G528" s="304">
        <f>'[1]Pl 2016-20 PFC'!D553</f>
        <v>14990000</v>
      </c>
      <c r="H528" s="304">
        <f>'[1]Pl 2016-20 PFC'!E553</f>
        <v>0</v>
      </c>
      <c r="I528" s="304">
        <f>'[1]Pl 2016-20 PFC'!F553</f>
        <v>14990000</v>
      </c>
      <c r="J528" s="304" t="e">
        <f>'[1]Pl 2016-20 PFC'!#REF!</f>
        <v>#REF!</v>
      </c>
      <c r="K528" s="305"/>
      <c r="L528" s="305"/>
      <c r="M528" s="305"/>
      <c r="N528" s="305"/>
      <c r="O528" s="305"/>
      <c r="P528" s="305"/>
      <c r="Q528" s="305"/>
      <c r="R528" s="305"/>
      <c r="S528" s="305"/>
      <c r="T528" s="305"/>
      <c r="U528" s="305"/>
      <c r="V528" s="338"/>
      <c r="W528" s="338"/>
    </row>
    <row r="529" spans="1:23" s="339" customFormat="1" hidden="1" outlineLevel="2">
      <c r="A529" s="300"/>
      <c r="B529" s="356" t="s">
        <v>419</v>
      </c>
      <c r="C529" s="302"/>
      <c r="D529" s="303"/>
      <c r="E529" s="304"/>
      <c r="F529" s="304"/>
      <c r="G529" s="304">
        <f>'[1]Pl 2016-20 PFC'!D554</f>
        <v>1308000</v>
      </c>
      <c r="H529" s="304">
        <f>'[1]Pl 2016-20 PFC'!E554</f>
        <v>0</v>
      </c>
      <c r="I529" s="304">
        <f>'[1]Pl 2016-20 PFC'!F554</f>
        <v>1308000</v>
      </c>
      <c r="J529" s="304"/>
      <c r="K529" s="305"/>
      <c r="L529" s="305"/>
      <c r="M529" s="305"/>
      <c r="N529" s="305"/>
      <c r="O529" s="305"/>
      <c r="P529" s="305"/>
      <c r="Q529" s="305"/>
      <c r="R529" s="305"/>
      <c r="S529" s="305"/>
      <c r="T529" s="305"/>
      <c r="U529" s="305"/>
      <c r="V529" s="338"/>
      <c r="W529" s="338"/>
    </row>
    <row r="530" spans="1:23" s="339" customFormat="1" hidden="1" outlineLevel="2">
      <c r="A530" s="300"/>
      <c r="B530" s="301" t="s">
        <v>309</v>
      </c>
      <c r="C530" s="302" t="s">
        <v>77</v>
      </c>
      <c r="D530" s="303" t="e">
        <f>'[1]Pl 2016-20 PFC'!#REF!</f>
        <v>#REF!</v>
      </c>
      <c r="E530" s="304" t="e">
        <f>'[1]Pl 2016-20 PFC'!#REF!</f>
        <v>#REF!</v>
      </c>
      <c r="F530" s="304" t="e">
        <f>'[1]Pl 2016-20 PFC'!#REF!</f>
        <v>#REF!</v>
      </c>
      <c r="G530" s="304">
        <f>'[1]Pl 2016-20 PFC'!D555</f>
        <v>27996000</v>
      </c>
      <c r="H530" s="304">
        <f>'[1]Pl 2016-20 PFC'!E555</f>
        <v>0</v>
      </c>
      <c r="I530" s="304">
        <f>'[1]Pl 2016-20 PFC'!F555</f>
        <v>27996000</v>
      </c>
      <c r="J530" s="304" t="e">
        <f>'[1]Pl 2016-20 PFC'!#REF!</f>
        <v>#REF!</v>
      </c>
      <c r="K530" s="305"/>
      <c r="L530" s="305"/>
      <c r="M530" s="305"/>
      <c r="N530" s="305"/>
      <c r="O530" s="305"/>
      <c r="P530" s="305"/>
      <c r="Q530" s="305"/>
      <c r="R530" s="305"/>
      <c r="S530" s="305"/>
      <c r="T530" s="305"/>
      <c r="U530" s="305"/>
      <c r="V530" s="338"/>
      <c r="W530" s="338"/>
    </row>
    <row r="531" spans="1:23" s="339" customFormat="1" hidden="1" outlineLevel="2">
      <c r="A531" s="300"/>
      <c r="B531" s="301"/>
      <c r="C531" s="302"/>
      <c r="D531" s="303"/>
      <c r="E531" s="304"/>
      <c r="F531" s="304"/>
      <c r="G531" s="304">
        <f>'[1]Pl 2016-20 PFC'!D557</f>
        <v>0</v>
      </c>
      <c r="H531" s="304"/>
      <c r="I531" s="304"/>
      <c r="J531" s="304"/>
      <c r="K531" s="305"/>
      <c r="L531" s="305"/>
      <c r="M531" s="305"/>
      <c r="N531" s="305"/>
      <c r="O531" s="305"/>
      <c r="P531" s="305"/>
      <c r="Q531" s="305"/>
      <c r="R531" s="305"/>
      <c r="S531" s="305"/>
      <c r="T531" s="305"/>
      <c r="U531" s="305"/>
      <c r="V531" s="338"/>
      <c r="W531" s="338"/>
    </row>
    <row r="532" spans="1:23" s="339" customFormat="1" hidden="1" outlineLevel="2">
      <c r="A532" s="300"/>
      <c r="B532" s="301" t="s">
        <v>245</v>
      </c>
      <c r="C532" s="302" t="s">
        <v>310</v>
      </c>
      <c r="D532" s="303" t="e">
        <f>'[1]Pl 2016-20 PFC'!#REF!</f>
        <v>#REF!</v>
      </c>
      <c r="E532" s="304" t="e">
        <f>'[1]Pl 2016-20 PFC'!#REF!</f>
        <v>#REF!</v>
      </c>
      <c r="F532" s="304" t="e">
        <f>'[1]Pl 2016-20 PFC'!#REF!</f>
        <v>#REF!</v>
      </c>
      <c r="G532" s="304">
        <f>'[1]Pl 2016-20 PFC'!D556</f>
        <v>27996000</v>
      </c>
      <c r="H532" s="304">
        <f>'[1]Pl 2016-20 PFC'!E556</f>
        <v>0</v>
      </c>
      <c r="I532" s="304">
        <f>'[1]Pl 2016-20 PFC'!F556</f>
        <v>27996000</v>
      </c>
      <c r="J532" s="304" t="e">
        <f>'[1]Pl 2016-20 PFC'!#REF!</f>
        <v>#REF!</v>
      </c>
      <c r="K532" s="305"/>
      <c r="L532" s="305"/>
      <c r="M532" s="305"/>
      <c r="N532" s="305"/>
      <c r="O532" s="305"/>
      <c r="P532" s="305"/>
      <c r="Q532" s="305"/>
      <c r="R532" s="305"/>
      <c r="S532" s="305"/>
      <c r="T532" s="305"/>
      <c r="U532" s="305"/>
      <c r="V532" s="338"/>
      <c r="W532" s="338"/>
    </row>
    <row r="533" spans="1:23" s="339" customFormat="1" hidden="1" outlineLevel="2">
      <c r="A533" s="300"/>
      <c r="B533" s="301" t="s">
        <v>420</v>
      </c>
      <c r="C533" s="302" t="s">
        <v>418</v>
      </c>
      <c r="D533" s="303"/>
      <c r="E533" s="304"/>
      <c r="F533" s="304"/>
      <c r="G533" s="304"/>
      <c r="H533" s="304"/>
      <c r="I533" s="304"/>
      <c r="J533" s="304"/>
      <c r="K533" s="305"/>
      <c r="L533" s="305"/>
      <c r="M533" s="305"/>
      <c r="N533" s="305"/>
      <c r="O533" s="305"/>
      <c r="P533" s="305"/>
      <c r="Q533" s="305"/>
      <c r="R533" s="305"/>
      <c r="S533" s="305"/>
      <c r="T533" s="305"/>
      <c r="U533" s="305"/>
      <c r="V533" s="338"/>
      <c r="W533" s="338"/>
    </row>
    <row r="534" spans="1:23" s="332" customFormat="1" hidden="1" outlineLevel="2">
      <c r="A534" s="300" t="s">
        <v>29</v>
      </c>
      <c r="B534" s="301" t="s">
        <v>421</v>
      </c>
      <c r="C534" s="302" t="s">
        <v>312</v>
      </c>
      <c r="D534" s="303" t="e">
        <f>'[1]Pl 2016-20 PFC'!#REF!</f>
        <v>#REF!</v>
      </c>
      <c r="E534" s="304" t="e">
        <f>'[1]Pl 2016-20 PFC'!#REF!</f>
        <v>#REF!</v>
      </c>
      <c r="F534" s="304" t="e">
        <f>'[1]Pl 2016-20 PFC'!#REF!</f>
        <v>#REF!</v>
      </c>
      <c r="G534" s="304">
        <f>'[1]Pl 2016-20 PFC'!D558</f>
        <v>93350000</v>
      </c>
      <c r="H534" s="304">
        <f>'[1]Pl 2016-20 PFC'!E558</f>
        <v>0</v>
      </c>
      <c r="I534" s="304">
        <f>'[1]Pl 2016-20 PFC'!F558</f>
        <v>93350000</v>
      </c>
      <c r="J534" s="304" t="e">
        <f>'[1]Pl 2016-20 PFC'!#REF!</f>
        <v>#REF!</v>
      </c>
      <c r="K534" s="331"/>
      <c r="L534" s="331"/>
      <c r="M534" s="331"/>
      <c r="N534" s="331"/>
      <c r="O534" s="331"/>
      <c r="P534" s="331"/>
      <c r="Q534" s="331"/>
      <c r="R534" s="331"/>
      <c r="S534" s="331"/>
      <c r="T534" s="331"/>
      <c r="U534" s="331"/>
      <c r="V534" s="331"/>
      <c r="W534" s="331"/>
    </row>
    <row r="535" spans="1:23" s="332" customFormat="1" hidden="1" outlineLevel="2">
      <c r="A535" s="300" t="s">
        <v>131</v>
      </c>
      <c r="B535" s="301" t="s">
        <v>394</v>
      </c>
      <c r="C535" s="302" t="s">
        <v>314</v>
      </c>
      <c r="D535" s="303" t="e">
        <f>'[1]Pl 2016-20 PFC'!#REF!</f>
        <v>#REF!</v>
      </c>
      <c r="E535" s="304" t="e">
        <f>'[1]Pl 2016-20 PFC'!#REF!</f>
        <v>#REF!</v>
      </c>
      <c r="F535" s="304" t="e">
        <f>'[1]Pl 2016-20 PFC'!#REF!</f>
        <v>#REF!</v>
      </c>
      <c r="G535" s="304">
        <f>'[1]Pl 2016-20 PFC'!D559</f>
        <v>86050000</v>
      </c>
      <c r="H535" s="304">
        <f>'[1]Pl 2016-20 PFC'!E559</f>
        <v>0</v>
      </c>
      <c r="I535" s="304">
        <f>'[1]Pl 2016-20 PFC'!F559</f>
        <v>86050000</v>
      </c>
      <c r="J535" s="304" t="e">
        <f>'[1]Pl 2016-20 PFC'!#REF!</f>
        <v>#REF!</v>
      </c>
      <c r="K535" s="331"/>
      <c r="L535" s="331"/>
      <c r="M535" s="331"/>
      <c r="N535" s="331"/>
      <c r="O535" s="331"/>
      <c r="P535" s="331"/>
      <c r="Q535" s="331"/>
      <c r="R535" s="331"/>
      <c r="S535" s="331"/>
      <c r="T535" s="331"/>
      <c r="U535" s="331"/>
      <c r="V535" s="331"/>
      <c r="W535" s="331"/>
    </row>
    <row r="536" spans="1:23" s="332" customFormat="1" hidden="1" outlineLevel="2">
      <c r="A536" s="300"/>
      <c r="B536" s="301" t="s">
        <v>245</v>
      </c>
      <c r="C536" s="302" t="s">
        <v>314</v>
      </c>
      <c r="D536" s="303" t="e">
        <f>'[1]Pl 2016-20 PFC'!#REF!</f>
        <v>#REF!</v>
      </c>
      <c r="E536" s="304" t="e">
        <f>'[1]Pl 2016-20 PFC'!#REF!</f>
        <v>#REF!</v>
      </c>
      <c r="F536" s="304" t="e">
        <f>'[1]Pl 2016-20 PFC'!#REF!</f>
        <v>#REF!</v>
      </c>
      <c r="G536" s="304">
        <f>'[1]Pl 2016-20 PFC'!D560</f>
        <v>86050000</v>
      </c>
      <c r="H536" s="304">
        <f>'[1]Pl 2016-20 PFC'!E560</f>
        <v>0</v>
      </c>
      <c r="I536" s="304">
        <f>'[1]Pl 2016-20 PFC'!F560</f>
        <v>86050000</v>
      </c>
      <c r="J536" s="304" t="e">
        <f>'[1]Pl 2016-20 PFC'!#REF!</f>
        <v>#REF!</v>
      </c>
      <c r="K536" s="331"/>
      <c r="L536" s="331"/>
      <c r="M536" s="331"/>
      <c r="N536" s="331"/>
      <c r="O536" s="331"/>
      <c r="P536" s="331"/>
      <c r="Q536" s="331"/>
      <c r="R536" s="331"/>
      <c r="S536" s="331"/>
      <c r="T536" s="331"/>
      <c r="U536" s="331"/>
      <c r="V536" s="331"/>
      <c r="W536" s="331"/>
    </row>
    <row r="537" spans="1:23" s="332" customFormat="1" hidden="1" outlineLevel="2">
      <c r="A537" s="300"/>
      <c r="B537" s="301" t="s">
        <v>420</v>
      </c>
      <c r="C537" s="302" t="s">
        <v>422</v>
      </c>
      <c r="D537" s="303" t="str">
        <f>"$'Pl 2014-17 PFC'.$#ODWOŁANIE$#ODWOŁANIE"</f>
        <v>$'Pl 2014-17 PFC'.$#ODWOŁANIE$#ODWOŁANIE</v>
      </c>
      <c r="E537" s="304" t="str">
        <f>"$'Pl 2014-17 PFC'.$#ODWOŁANIE$#ODWOŁANIE"</f>
        <v>$'Pl 2014-17 PFC'.$#ODWOŁANIE$#ODWOŁANIE</v>
      </c>
      <c r="F537" s="304" t="str">
        <f>"$'Pl 2014-17 PFC'.$#ODWOŁANIE$#ODWOŁANIE"</f>
        <v>$'Pl 2014-17 PFC'.$#ODWOŁANIE$#ODWOŁANIE</v>
      </c>
      <c r="G537" s="304"/>
      <c r="H537" s="304"/>
      <c r="I537" s="304"/>
      <c r="J537" s="304" t="str">
        <f>"$'Pl 2014-17 PFC'.$#ODWOŁANIE$#ODWOŁANIE"</f>
        <v>$'Pl 2014-17 PFC'.$#ODWOŁANIE$#ODWOŁANIE</v>
      </c>
      <c r="K537" s="331"/>
      <c r="L537" s="331"/>
      <c r="M537" s="331"/>
      <c r="N537" s="331"/>
      <c r="O537" s="331"/>
      <c r="P537" s="331"/>
      <c r="Q537" s="331"/>
      <c r="R537" s="331"/>
      <c r="S537" s="331"/>
      <c r="T537" s="331"/>
      <c r="U537" s="331"/>
      <c r="V537" s="331"/>
      <c r="W537" s="331"/>
    </row>
    <row r="538" spans="1:23" s="332" customFormat="1" hidden="1" outlineLevel="2">
      <c r="A538" s="300"/>
      <c r="B538" s="301" t="s">
        <v>315</v>
      </c>
      <c r="C538" s="302" t="s">
        <v>314</v>
      </c>
      <c r="D538" s="303" t="e">
        <f>'[1]Pl 2016-20 PFC'!#REF!</f>
        <v>#REF!</v>
      </c>
      <c r="E538" s="304" t="e">
        <f>'[1]Pl 2016-20 PFC'!#REF!</f>
        <v>#REF!</v>
      </c>
      <c r="F538" s="304" t="e">
        <f>'[1]Pl 2016-20 PFC'!#REF!</f>
        <v>#REF!</v>
      </c>
      <c r="G538" s="304">
        <f>'[1]Pl 2016-20 PFC'!D561</f>
        <v>45500000</v>
      </c>
      <c r="H538" s="304">
        <f>'[1]Pl 2016-20 PFC'!E561</f>
        <v>0</v>
      </c>
      <c r="I538" s="304">
        <f>'[1]Pl 2016-20 PFC'!F561</f>
        <v>45500000</v>
      </c>
      <c r="J538" s="304" t="e">
        <f>'[1]Pl 2016-20 PFC'!#REF!</f>
        <v>#REF!</v>
      </c>
      <c r="K538" s="331"/>
      <c r="L538" s="331"/>
      <c r="M538" s="331"/>
      <c r="N538" s="331"/>
      <c r="O538" s="331"/>
      <c r="P538" s="331"/>
      <c r="Q538" s="331"/>
      <c r="R538" s="331"/>
      <c r="S538" s="331"/>
      <c r="T538" s="331"/>
      <c r="U538" s="331"/>
      <c r="V538" s="331"/>
      <c r="W538" s="331"/>
    </row>
    <row r="539" spans="1:23" s="332" customFormat="1" hidden="1" outlineLevel="2">
      <c r="A539" s="300"/>
      <c r="B539" s="301" t="s">
        <v>423</v>
      </c>
      <c r="C539" s="302" t="s">
        <v>422</v>
      </c>
      <c r="D539" s="303" t="str">
        <f>"$'Pl 2014-17 PFC'.$#ODWOŁANIE$#ODWOŁANIE"</f>
        <v>$'Pl 2014-17 PFC'.$#ODWOŁANIE$#ODWOŁANIE</v>
      </c>
      <c r="E539" s="304" t="str">
        <f>"$'Pl 2014-17 PFC'.$#ODWOŁANIE$#ODWOŁANIE"</f>
        <v>$'Pl 2014-17 PFC'.$#ODWOŁANIE$#ODWOŁANIE</v>
      </c>
      <c r="F539" s="304" t="str">
        <f>"$'Pl 2014-17 PFC'.$#ODWOŁANIE$#ODWOŁANIE"</f>
        <v>$'Pl 2014-17 PFC'.$#ODWOŁANIE$#ODWOŁANIE</v>
      </c>
      <c r="G539" s="304"/>
      <c r="H539" s="304"/>
      <c r="I539" s="304"/>
      <c r="J539" s="304" t="str">
        <f>"$'Pl 2014-17 PFC'.$#ODWOŁANIE$#ODWOŁANIE"</f>
        <v>$'Pl 2014-17 PFC'.$#ODWOŁANIE$#ODWOŁANIE</v>
      </c>
      <c r="K539" s="331"/>
      <c r="L539" s="331"/>
      <c r="M539" s="331"/>
      <c r="N539" s="331"/>
      <c r="O539" s="331"/>
      <c r="P539" s="331"/>
      <c r="Q539" s="331"/>
      <c r="R539" s="331"/>
      <c r="S539" s="331"/>
      <c r="T539" s="331"/>
      <c r="U539" s="331"/>
      <c r="V539" s="331"/>
      <c r="W539" s="331"/>
    </row>
    <row r="540" spans="1:23" s="332" customFormat="1" hidden="1" outlineLevel="2">
      <c r="A540" s="300"/>
      <c r="B540" s="301" t="s">
        <v>316</v>
      </c>
      <c r="C540" s="302" t="s">
        <v>314</v>
      </c>
      <c r="D540" s="303" t="e">
        <f>'[1]Pl 2016-20 PFC'!#REF!</f>
        <v>#REF!</v>
      </c>
      <c r="E540" s="304" t="e">
        <f>'[1]Pl 2016-20 PFC'!#REF!</f>
        <v>#REF!</v>
      </c>
      <c r="F540" s="304" t="e">
        <f>'[1]Pl 2016-20 PFC'!#REF!</f>
        <v>#REF!</v>
      </c>
      <c r="G540" s="304">
        <f>'[1]Pl 2016-20 PFC'!D562</f>
        <v>450000</v>
      </c>
      <c r="H540" s="304">
        <f>'[1]Pl 2016-20 PFC'!E562</f>
        <v>0</v>
      </c>
      <c r="I540" s="304">
        <f>'[1]Pl 2016-20 PFC'!F562</f>
        <v>450000</v>
      </c>
      <c r="J540" s="304" t="e">
        <f>'[1]Pl 2016-20 PFC'!#REF!</f>
        <v>#REF!</v>
      </c>
      <c r="K540" s="331"/>
      <c r="L540" s="331"/>
      <c r="M540" s="331"/>
      <c r="N540" s="331"/>
      <c r="O540" s="331"/>
      <c r="P540" s="331"/>
      <c r="Q540" s="331"/>
      <c r="R540" s="331"/>
      <c r="S540" s="331"/>
      <c r="T540" s="331"/>
      <c r="U540" s="331"/>
      <c r="V540" s="331"/>
      <c r="W540" s="331"/>
    </row>
    <row r="541" spans="1:23" s="332" customFormat="1" hidden="1" outlineLevel="2">
      <c r="A541" s="300"/>
      <c r="B541" s="301" t="s">
        <v>186</v>
      </c>
      <c r="C541" s="302" t="s">
        <v>314</v>
      </c>
      <c r="D541" s="303" t="e">
        <f>'[1]Pl 2016-20 PFC'!#REF!</f>
        <v>#REF!</v>
      </c>
      <c r="E541" s="304" t="e">
        <f>'[1]Pl 2016-20 PFC'!#REF!</f>
        <v>#REF!</v>
      </c>
      <c r="F541" s="304" t="e">
        <f>'[1]Pl 2016-20 PFC'!#REF!</f>
        <v>#REF!</v>
      </c>
      <c r="G541" s="304">
        <f>'[1]Pl 2016-20 PFC'!D563</f>
        <v>100000</v>
      </c>
      <c r="H541" s="304">
        <f>'[1]Pl 2016-20 PFC'!E563</f>
        <v>0</v>
      </c>
      <c r="I541" s="304">
        <f>'[1]Pl 2016-20 PFC'!F563</f>
        <v>100000</v>
      </c>
      <c r="J541" s="304" t="e">
        <f>'[1]Pl 2016-20 PFC'!#REF!</f>
        <v>#REF!</v>
      </c>
      <c r="K541" s="331"/>
      <c r="L541" s="331"/>
      <c r="M541" s="331"/>
      <c r="N541" s="331"/>
      <c r="O541" s="331"/>
      <c r="P541" s="331"/>
      <c r="Q541" s="331"/>
      <c r="R541" s="331"/>
      <c r="S541" s="331"/>
      <c r="T541" s="331"/>
      <c r="U541" s="331"/>
      <c r="V541" s="331"/>
      <c r="W541" s="331"/>
    </row>
    <row r="542" spans="1:23" s="332" customFormat="1" ht="31.5" hidden="1" outlineLevel="2">
      <c r="A542" s="300"/>
      <c r="B542" s="301" t="s">
        <v>317</v>
      </c>
      <c r="C542" s="302" t="s">
        <v>314</v>
      </c>
      <c r="D542" s="303" t="e">
        <f>'[1]Pl 2016-20 PFC'!#REF!</f>
        <v>#REF!</v>
      </c>
      <c r="E542" s="304" t="e">
        <f>'[1]Pl 2016-20 PFC'!#REF!</f>
        <v>#REF!</v>
      </c>
      <c r="F542" s="304" t="e">
        <f>'[1]Pl 2016-20 PFC'!#REF!</f>
        <v>#REF!</v>
      </c>
      <c r="G542" s="304">
        <f>'[1]Pl 2016-20 PFC'!D564</f>
        <v>40000000</v>
      </c>
      <c r="H542" s="304">
        <f>'[1]Pl 2016-20 PFC'!E564</f>
        <v>0</v>
      </c>
      <c r="I542" s="304">
        <f>'[1]Pl 2016-20 PFC'!F564</f>
        <v>40000000</v>
      </c>
      <c r="J542" s="304" t="e">
        <f>'[1]Pl 2016-20 PFC'!#REF!</f>
        <v>#REF!</v>
      </c>
      <c r="K542" s="331"/>
      <c r="L542" s="331"/>
      <c r="M542" s="331"/>
      <c r="N542" s="331"/>
      <c r="O542" s="331"/>
      <c r="P542" s="331"/>
      <c r="Q542" s="331"/>
      <c r="R542" s="331"/>
      <c r="S542" s="331"/>
      <c r="T542" s="331"/>
      <c r="U542" s="331"/>
      <c r="V542" s="331"/>
      <c r="W542" s="331"/>
    </row>
    <row r="543" spans="1:23" s="332" customFormat="1" hidden="1" outlineLevel="2">
      <c r="A543" s="300"/>
      <c r="B543" s="301" t="s">
        <v>159</v>
      </c>
      <c r="C543" s="302" t="s">
        <v>314</v>
      </c>
      <c r="D543" s="303" t="e">
        <f>'[1]Pl 2016-20 PFC'!#REF!</f>
        <v>#REF!</v>
      </c>
      <c r="E543" s="304" t="e">
        <f>'[1]Pl 2016-20 PFC'!#REF!</f>
        <v>#REF!</v>
      </c>
      <c r="F543" s="304" t="e">
        <f>'[1]Pl 2016-20 PFC'!#REF!</f>
        <v>#REF!</v>
      </c>
      <c r="G543" s="304">
        <f>'[1]Pl 2016-20 PFC'!D565</f>
        <v>0</v>
      </c>
      <c r="H543" s="304">
        <f>'[1]Pl 2016-20 PFC'!E565</f>
        <v>0</v>
      </c>
      <c r="I543" s="304">
        <f>'[1]Pl 2016-20 PFC'!F565</f>
        <v>0</v>
      </c>
      <c r="J543" s="304" t="e">
        <f>'[1]Pl 2016-20 PFC'!#REF!</f>
        <v>#REF!</v>
      </c>
      <c r="K543" s="331"/>
      <c r="L543" s="331"/>
      <c r="M543" s="331"/>
      <c r="N543" s="331"/>
      <c r="O543" s="331"/>
      <c r="P543" s="331"/>
      <c r="Q543" s="331"/>
      <c r="R543" s="331"/>
      <c r="S543" s="331"/>
      <c r="T543" s="331"/>
      <c r="U543" s="331"/>
      <c r="V543" s="331"/>
      <c r="W543" s="331"/>
    </row>
    <row r="544" spans="1:23" s="332" customFormat="1" hidden="1" outlineLevel="2">
      <c r="A544" s="300"/>
      <c r="B544" s="301" t="s">
        <v>154</v>
      </c>
      <c r="C544" s="302" t="s">
        <v>314</v>
      </c>
      <c r="D544" s="303" t="e">
        <f>'[1]Pl 2016-20 PFC'!#REF!</f>
        <v>#REF!</v>
      </c>
      <c r="E544" s="304" t="e">
        <f>'[1]Pl 2016-20 PFC'!#REF!</f>
        <v>#REF!</v>
      </c>
      <c r="F544" s="304" t="e">
        <f>'[1]Pl 2016-20 PFC'!#REF!</f>
        <v>#REF!</v>
      </c>
      <c r="G544" s="304">
        <f>'[1]Pl 2016-20 PFC'!D566</f>
        <v>0</v>
      </c>
      <c r="H544" s="304">
        <f>'[1]Pl 2016-20 PFC'!E566</f>
        <v>0</v>
      </c>
      <c r="I544" s="304">
        <f>'[1]Pl 2016-20 PFC'!F566</f>
        <v>0</v>
      </c>
      <c r="J544" s="304" t="e">
        <f>'[1]Pl 2016-20 PFC'!#REF!</f>
        <v>#REF!</v>
      </c>
      <c r="K544" s="331"/>
      <c r="L544" s="331"/>
      <c r="M544" s="331"/>
      <c r="N544" s="331"/>
      <c r="O544" s="331"/>
      <c r="P544" s="331"/>
      <c r="Q544" s="331"/>
      <c r="R544" s="331"/>
      <c r="S544" s="331"/>
      <c r="T544" s="331"/>
      <c r="U544" s="331"/>
      <c r="V544" s="331"/>
      <c r="W544" s="331"/>
    </row>
    <row r="545" spans="1:23" s="332" customFormat="1" hidden="1" outlineLevel="2">
      <c r="A545" s="300"/>
      <c r="B545" s="301" t="s">
        <v>156</v>
      </c>
      <c r="C545" s="302" t="s">
        <v>314</v>
      </c>
      <c r="D545" s="303" t="e">
        <f>'[1]Pl 2016-20 PFC'!#REF!</f>
        <v>#REF!</v>
      </c>
      <c r="E545" s="304" t="e">
        <f>'[1]Pl 2016-20 PFC'!#REF!</f>
        <v>#REF!</v>
      </c>
      <c r="F545" s="304" t="e">
        <f>'[1]Pl 2016-20 PFC'!#REF!</f>
        <v>#REF!</v>
      </c>
      <c r="G545" s="304">
        <f>'[1]Pl 2016-20 PFC'!D567</f>
        <v>0</v>
      </c>
      <c r="H545" s="304">
        <f>'[1]Pl 2016-20 PFC'!E567</f>
        <v>0</v>
      </c>
      <c r="I545" s="304">
        <f>'[1]Pl 2016-20 PFC'!F567</f>
        <v>0</v>
      </c>
      <c r="J545" s="304" t="e">
        <f>'[1]Pl 2016-20 PFC'!#REF!</f>
        <v>#REF!</v>
      </c>
      <c r="K545" s="331"/>
      <c r="L545" s="331"/>
      <c r="M545" s="331"/>
      <c r="N545" s="331"/>
      <c r="O545" s="331"/>
      <c r="P545" s="331"/>
      <c r="Q545" s="331"/>
      <c r="R545" s="331"/>
      <c r="S545" s="331"/>
      <c r="T545" s="331"/>
      <c r="U545" s="331"/>
      <c r="V545" s="331"/>
      <c r="W545" s="331"/>
    </row>
    <row r="546" spans="1:23" s="332" customFormat="1" hidden="1" outlineLevel="2">
      <c r="A546" s="300"/>
      <c r="B546" s="301" t="s">
        <v>161</v>
      </c>
      <c r="C546" s="302" t="s">
        <v>314</v>
      </c>
      <c r="D546" s="303" t="e">
        <f>'[1]Pl 2016-20 PFC'!#REF!</f>
        <v>#REF!</v>
      </c>
      <c r="E546" s="304" t="e">
        <f>'[1]Pl 2016-20 PFC'!#REF!</f>
        <v>#REF!</v>
      </c>
      <c r="F546" s="304" t="e">
        <f>'[1]Pl 2016-20 PFC'!#REF!</f>
        <v>#REF!</v>
      </c>
      <c r="G546" s="304">
        <f>'[1]Pl 2016-20 PFC'!D568</f>
        <v>0</v>
      </c>
      <c r="H546" s="304">
        <f>'[1]Pl 2016-20 PFC'!E568</f>
        <v>0</v>
      </c>
      <c r="I546" s="304">
        <f>'[1]Pl 2016-20 PFC'!F568</f>
        <v>0</v>
      </c>
      <c r="J546" s="304" t="e">
        <f>'[1]Pl 2016-20 PFC'!#REF!</f>
        <v>#REF!</v>
      </c>
      <c r="K546" s="331"/>
      <c r="L546" s="331"/>
      <c r="M546" s="331"/>
      <c r="N546" s="331"/>
      <c r="O546" s="331"/>
      <c r="P546" s="331"/>
      <c r="Q546" s="331"/>
      <c r="R546" s="331"/>
      <c r="S546" s="331"/>
      <c r="T546" s="331"/>
      <c r="U546" s="331"/>
      <c r="V546" s="331"/>
      <c r="W546" s="331"/>
    </row>
    <row r="547" spans="1:23" s="332" customFormat="1" hidden="1" outlineLevel="2">
      <c r="A547" s="300"/>
      <c r="B547" s="301" t="s">
        <v>162</v>
      </c>
      <c r="C547" s="302" t="s">
        <v>314</v>
      </c>
      <c r="D547" s="303" t="e">
        <f>'[1]Pl 2016-20 PFC'!#REF!</f>
        <v>#REF!</v>
      </c>
      <c r="E547" s="304" t="e">
        <f>'[1]Pl 2016-20 PFC'!#REF!</f>
        <v>#REF!</v>
      </c>
      <c r="F547" s="304" t="e">
        <f>'[1]Pl 2016-20 PFC'!#REF!</f>
        <v>#REF!</v>
      </c>
      <c r="G547" s="304">
        <f>'[1]Pl 2016-20 PFC'!D569</f>
        <v>0</v>
      </c>
      <c r="H547" s="304">
        <f>'[1]Pl 2016-20 PFC'!E569</f>
        <v>0</v>
      </c>
      <c r="I547" s="304">
        <f>'[1]Pl 2016-20 PFC'!F569</f>
        <v>0</v>
      </c>
      <c r="J547" s="304" t="e">
        <f>'[1]Pl 2016-20 PFC'!#REF!</f>
        <v>#REF!</v>
      </c>
      <c r="K547" s="331"/>
      <c r="L547" s="331"/>
      <c r="M547" s="331"/>
      <c r="N547" s="331"/>
      <c r="O547" s="331"/>
      <c r="P547" s="331"/>
      <c r="Q547" s="331"/>
      <c r="R547" s="331"/>
      <c r="S547" s="331"/>
      <c r="T547" s="331"/>
      <c r="U547" s="331"/>
      <c r="V547" s="331"/>
      <c r="W547" s="331"/>
    </row>
    <row r="548" spans="1:23" s="332" customFormat="1" hidden="1" outlineLevel="2">
      <c r="A548" s="300"/>
      <c r="B548" s="301" t="s">
        <v>167</v>
      </c>
      <c r="C548" s="302" t="s">
        <v>314</v>
      </c>
      <c r="D548" s="303" t="e">
        <f>'[1]Pl 2016-20 PFC'!#REF!</f>
        <v>#REF!</v>
      </c>
      <c r="E548" s="304" t="e">
        <f>'[1]Pl 2016-20 PFC'!#REF!</f>
        <v>#REF!</v>
      </c>
      <c r="F548" s="304" t="e">
        <f>'[1]Pl 2016-20 PFC'!#REF!</f>
        <v>#REF!</v>
      </c>
      <c r="G548" s="304">
        <f>'[1]Pl 2016-20 PFC'!D570</f>
        <v>0</v>
      </c>
      <c r="H548" s="304">
        <f>'[1]Pl 2016-20 PFC'!E570</f>
        <v>0</v>
      </c>
      <c r="I548" s="304">
        <f>'[1]Pl 2016-20 PFC'!F570</f>
        <v>0</v>
      </c>
      <c r="J548" s="304" t="e">
        <f>'[1]Pl 2016-20 PFC'!#REF!</f>
        <v>#REF!</v>
      </c>
      <c r="K548" s="331"/>
      <c r="L548" s="331"/>
      <c r="M548" s="331"/>
      <c r="N548" s="331"/>
      <c r="O548" s="331"/>
      <c r="P548" s="331"/>
      <c r="Q548" s="331"/>
      <c r="R548" s="331"/>
      <c r="S548" s="331"/>
      <c r="T548" s="331"/>
      <c r="U548" s="331"/>
      <c r="V548" s="331"/>
      <c r="W548" s="331"/>
    </row>
    <row r="549" spans="1:23" s="332" customFormat="1" hidden="1" outlineLevel="2">
      <c r="A549" s="300"/>
      <c r="B549" s="301" t="s">
        <v>168</v>
      </c>
      <c r="C549" s="302" t="s">
        <v>314</v>
      </c>
      <c r="D549" s="303" t="e">
        <f>'[1]Pl 2016-20 PFC'!#REF!</f>
        <v>#REF!</v>
      </c>
      <c r="E549" s="304" t="e">
        <f>'[1]Pl 2016-20 PFC'!#REF!</f>
        <v>#REF!</v>
      </c>
      <c r="F549" s="304" t="e">
        <f>'[1]Pl 2016-20 PFC'!#REF!</f>
        <v>#REF!</v>
      </c>
      <c r="G549" s="304">
        <f>'[1]Pl 2016-20 PFC'!D571</f>
        <v>0</v>
      </c>
      <c r="H549" s="304">
        <f>'[1]Pl 2016-20 PFC'!E571</f>
        <v>0</v>
      </c>
      <c r="I549" s="304">
        <f>'[1]Pl 2016-20 PFC'!F571</f>
        <v>0</v>
      </c>
      <c r="J549" s="304" t="e">
        <f>'[1]Pl 2016-20 PFC'!#REF!</f>
        <v>#REF!</v>
      </c>
      <c r="K549" s="331"/>
      <c r="L549" s="331"/>
      <c r="M549" s="331"/>
      <c r="N549" s="331"/>
      <c r="O549" s="331"/>
      <c r="P549" s="331"/>
      <c r="Q549" s="331"/>
      <c r="R549" s="331"/>
      <c r="S549" s="331"/>
      <c r="T549" s="331"/>
      <c r="U549" s="331"/>
      <c r="V549" s="331"/>
      <c r="W549" s="331"/>
    </row>
    <row r="550" spans="1:23" s="332" customFormat="1" hidden="1" outlineLevel="2">
      <c r="A550" s="300"/>
      <c r="B550" s="301" t="s">
        <v>318</v>
      </c>
      <c r="C550" s="302" t="s">
        <v>314</v>
      </c>
      <c r="D550" s="303" t="e">
        <f>'[1]Pl 2016-20 PFC'!#REF!</f>
        <v>#REF!</v>
      </c>
      <c r="E550" s="304" t="e">
        <f>'[1]Pl 2016-20 PFC'!#REF!</f>
        <v>#REF!</v>
      </c>
      <c r="F550" s="304" t="e">
        <f>'[1]Pl 2016-20 PFC'!#REF!</f>
        <v>#REF!</v>
      </c>
      <c r="G550" s="304">
        <f>'[1]Pl 2016-20 PFC'!D572</f>
        <v>0</v>
      </c>
      <c r="H550" s="304">
        <f>'[1]Pl 2016-20 PFC'!E572</f>
        <v>0</v>
      </c>
      <c r="I550" s="304">
        <f>'[1]Pl 2016-20 PFC'!F572</f>
        <v>0</v>
      </c>
      <c r="J550" s="304" t="e">
        <f>'[1]Pl 2016-20 PFC'!#REF!</f>
        <v>#REF!</v>
      </c>
      <c r="K550" s="331"/>
      <c r="L550" s="331"/>
      <c r="M550" s="331"/>
      <c r="N550" s="331"/>
      <c r="O550" s="331"/>
      <c r="P550" s="331"/>
      <c r="Q550" s="331"/>
      <c r="R550" s="331"/>
      <c r="S550" s="331"/>
      <c r="T550" s="331"/>
      <c r="U550" s="331"/>
      <c r="V550" s="331"/>
      <c r="W550" s="331"/>
    </row>
    <row r="551" spans="1:23" s="332" customFormat="1" hidden="1" outlineLevel="2">
      <c r="A551" s="300"/>
      <c r="B551" s="301" t="s">
        <v>170</v>
      </c>
      <c r="C551" s="302"/>
      <c r="D551" s="303" t="e">
        <f>'[1]Pl 2016-20 PFC'!#REF!</f>
        <v>#REF!</v>
      </c>
      <c r="E551" s="304" t="e">
        <f>'[1]Pl 2016-20 PFC'!#REF!</f>
        <v>#REF!</v>
      </c>
      <c r="F551" s="304" t="e">
        <f>'[1]Pl 2016-20 PFC'!#REF!</f>
        <v>#REF!</v>
      </c>
      <c r="G551" s="304">
        <f>'[1]Pl 2016-20 PFC'!D573</f>
        <v>40000000</v>
      </c>
      <c r="H551" s="304">
        <f>'[1]Pl 2016-20 PFC'!E573</f>
        <v>0</v>
      </c>
      <c r="I551" s="304">
        <f>'[1]Pl 2016-20 PFC'!F573</f>
        <v>40000000</v>
      </c>
      <c r="J551" s="304" t="e">
        <f>'[1]Pl 2016-20 PFC'!#REF!</f>
        <v>#REF!</v>
      </c>
      <c r="K551" s="331"/>
      <c r="L551" s="331"/>
      <c r="M551" s="331"/>
      <c r="N551" s="331"/>
      <c r="O551" s="331"/>
      <c r="P551" s="331"/>
      <c r="Q551" s="331"/>
      <c r="R551" s="331"/>
      <c r="S551" s="331"/>
      <c r="T551" s="331"/>
      <c r="U551" s="331"/>
      <c r="V551" s="331"/>
      <c r="W551" s="331"/>
    </row>
    <row r="552" spans="1:23" s="332" customFormat="1" hidden="1" outlineLevel="2">
      <c r="A552" s="300"/>
      <c r="B552" s="301" t="s">
        <v>192</v>
      </c>
      <c r="C552" s="302" t="s">
        <v>314</v>
      </c>
      <c r="D552" s="303" t="e">
        <f>'[1]Pl 2016-20 PFC'!#REF!</f>
        <v>#REF!</v>
      </c>
      <c r="E552" s="304" t="e">
        <f>'[1]Pl 2016-20 PFC'!#REF!</f>
        <v>#REF!</v>
      </c>
      <c r="F552" s="304" t="e">
        <f>'[1]Pl 2016-20 PFC'!#REF!</f>
        <v>#REF!</v>
      </c>
      <c r="G552" s="304">
        <f>'[1]Pl 2016-20 PFC'!D574</f>
        <v>0</v>
      </c>
      <c r="H552" s="304">
        <f>'[1]Pl 2016-20 PFC'!E574</f>
        <v>0</v>
      </c>
      <c r="I552" s="304">
        <f>'[1]Pl 2016-20 PFC'!F574</f>
        <v>0</v>
      </c>
      <c r="J552" s="304" t="e">
        <f>'[1]Pl 2016-20 PFC'!#REF!</f>
        <v>#REF!</v>
      </c>
      <c r="K552" s="331"/>
      <c r="L552" s="331"/>
      <c r="M552" s="331"/>
      <c r="N552" s="331"/>
      <c r="O552" s="331"/>
      <c r="P552" s="331"/>
      <c r="Q552" s="331"/>
      <c r="R552" s="331"/>
      <c r="S552" s="331"/>
      <c r="T552" s="331"/>
      <c r="U552" s="331"/>
      <c r="V552" s="331"/>
      <c r="W552" s="331"/>
    </row>
    <row r="553" spans="1:23" s="332" customFormat="1" hidden="1" outlineLevel="2">
      <c r="A553" s="300"/>
      <c r="B553" s="301"/>
      <c r="C553" s="302"/>
      <c r="D553" s="303"/>
      <c r="E553" s="304"/>
      <c r="F553" s="304"/>
      <c r="G553" s="304"/>
      <c r="H553" s="304"/>
      <c r="I553" s="304"/>
      <c r="J553" s="304"/>
      <c r="K553" s="331"/>
      <c r="L553" s="331"/>
      <c r="M553" s="331"/>
      <c r="N553" s="331"/>
      <c r="O553" s="331"/>
      <c r="P553" s="331"/>
      <c r="Q553" s="331"/>
      <c r="R553" s="331"/>
      <c r="S553" s="331"/>
      <c r="T553" s="331"/>
      <c r="U553" s="331"/>
      <c r="V553" s="331"/>
      <c r="W553" s="331"/>
    </row>
    <row r="554" spans="1:23" s="357" customFormat="1" ht="16.5" hidden="1" outlineLevel="2" thickBot="1">
      <c r="A554" s="300" t="s">
        <v>424</v>
      </c>
      <c r="B554" s="301" t="s">
        <v>396</v>
      </c>
      <c r="C554" s="248" t="s">
        <v>321</v>
      </c>
      <c r="D554" s="303" t="e">
        <f>'[1]Pl 2016-20 PFC'!#REF!</f>
        <v>#REF!</v>
      </c>
      <c r="E554" s="304" t="e">
        <f>'[1]Pl 2016-20 PFC'!#REF!</f>
        <v>#REF!</v>
      </c>
      <c r="F554" s="304" t="e">
        <f>'[1]Pl 2016-20 PFC'!#REF!</f>
        <v>#REF!</v>
      </c>
      <c r="G554" s="304">
        <f>'[1]Pl 2016-20 PFC'!D576</f>
        <v>7300000</v>
      </c>
      <c r="H554" s="304">
        <f>'[1]Pl 2016-20 PFC'!E576</f>
        <v>0</v>
      </c>
      <c r="I554" s="304">
        <f>'[1]Pl 2016-20 PFC'!F576</f>
        <v>7300000</v>
      </c>
      <c r="J554" s="304" t="e">
        <f>'[1]Pl 2016-20 PFC'!#REF!</f>
        <v>#REF!</v>
      </c>
      <c r="K554" s="331"/>
      <c r="L554" s="331"/>
      <c r="M554" s="331"/>
      <c r="N554" s="331"/>
      <c r="O554" s="331"/>
      <c r="P554" s="331"/>
      <c r="Q554" s="331"/>
      <c r="R554" s="331"/>
      <c r="S554" s="331"/>
      <c r="T554" s="331"/>
      <c r="U554" s="331"/>
      <c r="V554" s="331"/>
      <c r="W554" s="331"/>
    </row>
    <row r="555" spans="1:23" s="332" customFormat="1" hidden="1" outlineLevel="2">
      <c r="A555" s="300"/>
      <c r="B555" s="301" t="s">
        <v>245</v>
      </c>
      <c r="C555" s="302" t="s">
        <v>321</v>
      </c>
      <c r="D555" s="303" t="e">
        <f>'[1]Pl 2016-20 PFC'!#REF!</f>
        <v>#REF!</v>
      </c>
      <c r="E555" s="304" t="e">
        <f>'[1]Pl 2016-20 PFC'!#REF!</f>
        <v>#REF!</v>
      </c>
      <c r="F555" s="304" t="e">
        <f>'[1]Pl 2016-20 PFC'!#REF!</f>
        <v>#REF!</v>
      </c>
      <c r="G555" s="304">
        <f>'[1]Pl 2016-20 PFC'!D577</f>
        <v>7300000</v>
      </c>
      <c r="H555" s="304">
        <f>'[1]Pl 2016-20 PFC'!E577</f>
        <v>0</v>
      </c>
      <c r="I555" s="304">
        <f>'[1]Pl 2016-20 PFC'!F577</f>
        <v>7300000</v>
      </c>
      <c r="J555" s="304" t="e">
        <f>'[1]Pl 2016-20 PFC'!#REF!</f>
        <v>#REF!</v>
      </c>
      <c r="K555" s="331"/>
      <c r="L555" s="331"/>
      <c r="M555" s="331"/>
      <c r="N555" s="331"/>
      <c r="O555" s="331"/>
      <c r="P555" s="331"/>
      <c r="Q555" s="331"/>
      <c r="R555" s="331"/>
      <c r="S555" s="331"/>
      <c r="T555" s="331"/>
      <c r="U555" s="331"/>
      <c r="V555" s="331"/>
      <c r="W555" s="331"/>
    </row>
    <row r="556" spans="1:23" s="332" customFormat="1" hidden="1" outlineLevel="2">
      <c r="A556" s="300"/>
      <c r="B556" s="301" t="s">
        <v>420</v>
      </c>
      <c r="C556" s="302" t="s">
        <v>425</v>
      </c>
      <c r="D556" s="303" t="str">
        <f t="shared" ref="D556:J557" si="84">"$'Pl 2014-17 PFC'.$#ODWOŁANIE$#ODWOŁANIE"</f>
        <v>$'Pl 2014-17 PFC'.$#ODWOŁANIE$#ODWOŁANIE</v>
      </c>
      <c r="E556" s="304" t="str">
        <f t="shared" si="84"/>
        <v>$'Pl 2014-17 PFC'.$#ODWOŁANIE$#ODWOŁANIE</v>
      </c>
      <c r="F556" s="304" t="str">
        <f t="shared" si="84"/>
        <v>$'Pl 2014-17 PFC'.$#ODWOŁANIE$#ODWOŁANIE</v>
      </c>
      <c r="G556" s="304"/>
      <c r="H556" s="304"/>
      <c r="I556" s="304"/>
      <c r="J556" s="304" t="str">
        <f t="shared" si="84"/>
        <v>$'Pl 2014-17 PFC'.$#ODWOŁANIE$#ODWOŁANIE</v>
      </c>
      <c r="K556" s="331"/>
      <c r="L556" s="331"/>
      <c r="M556" s="331"/>
      <c r="N556" s="331"/>
      <c r="O556" s="331"/>
      <c r="P556" s="331"/>
      <c r="Q556" s="331"/>
      <c r="R556" s="331"/>
      <c r="S556" s="331"/>
      <c r="T556" s="331"/>
      <c r="U556" s="331"/>
      <c r="V556" s="331"/>
      <c r="W556" s="331"/>
    </row>
    <row r="557" spans="1:23" s="332" customFormat="1" hidden="1" outlineLevel="2">
      <c r="A557" s="300"/>
      <c r="B557" s="301" t="s">
        <v>423</v>
      </c>
      <c r="C557" s="302" t="s">
        <v>425</v>
      </c>
      <c r="D557" s="303" t="str">
        <f t="shared" si="84"/>
        <v>$'Pl 2014-17 PFC'.$#ODWOŁANIE$#ODWOŁANIE</v>
      </c>
      <c r="E557" s="304" t="str">
        <f t="shared" si="84"/>
        <v>$'Pl 2014-17 PFC'.$#ODWOŁANIE$#ODWOŁANIE</v>
      </c>
      <c r="F557" s="304" t="str">
        <f t="shared" si="84"/>
        <v>$'Pl 2014-17 PFC'.$#ODWOŁANIE$#ODWOŁANIE</v>
      </c>
      <c r="G557" s="304"/>
      <c r="H557" s="304"/>
      <c r="I557" s="304"/>
      <c r="J557" s="304" t="str">
        <f t="shared" si="84"/>
        <v>$'Pl 2014-17 PFC'.$#ODWOŁANIE$#ODWOŁANIE</v>
      </c>
      <c r="K557" s="331"/>
      <c r="L557" s="331"/>
      <c r="M557" s="331"/>
      <c r="N557" s="331"/>
      <c r="O557" s="331"/>
      <c r="P557" s="331"/>
      <c r="Q557" s="331"/>
      <c r="R557" s="331"/>
      <c r="S557" s="331"/>
      <c r="T557" s="331"/>
      <c r="U557" s="331"/>
      <c r="V557" s="331"/>
      <c r="W557" s="331"/>
    </row>
    <row r="558" spans="1:23" s="332" customFormat="1" hidden="1" outlineLevel="2">
      <c r="A558" s="300"/>
      <c r="B558" s="301" t="s">
        <v>149</v>
      </c>
      <c r="C558" s="302" t="s">
        <v>314</v>
      </c>
      <c r="D558" s="303" t="e">
        <f>'[1]Pl 2016-20 PFC'!#REF!</f>
        <v>#REF!</v>
      </c>
      <c r="E558" s="304" t="e">
        <f>'[1]Pl 2016-20 PFC'!#REF!</f>
        <v>#REF!</v>
      </c>
      <c r="F558" s="304" t="e">
        <f>'[1]Pl 2016-20 PFC'!#REF!</f>
        <v>#REF!</v>
      </c>
      <c r="G558" s="304">
        <f>'[1]Pl 2016-20 PFC'!D578</f>
        <v>1500000</v>
      </c>
      <c r="H558" s="304">
        <f>'[1]Pl 2016-20 PFC'!E578</f>
        <v>0</v>
      </c>
      <c r="I558" s="304">
        <f>'[1]Pl 2016-20 PFC'!F578</f>
        <v>1500000</v>
      </c>
      <c r="J558" s="304" t="e">
        <f>'[1]Pl 2016-20 PFC'!#REF!</f>
        <v>#REF!</v>
      </c>
      <c r="K558" s="331"/>
      <c r="L558" s="331"/>
      <c r="M558" s="331"/>
      <c r="N558" s="331"/>
      <c r="O558" s="331"/>
      <c r="P558" s="331"/>
      <c r="Q558" s="331"/>
      <c r="R558" s="331"/>
      <c r="S558" s="331"/>
      <c r="T558" s="331"/>
      <c r="U558" s="331"/>
      <c r="V558" s="331"/>
      <c r="W558" s="331"/>
    </row>
    <row r="559" spans="1:23" s="332" customFormat="1" hidden="1" outlineLevel="2">
      <c r="A559" s="300"/>
      <c r="B559" s="301" t="s">
        <v>316</v>
      </c>
      <c r="C559" s="302" t="s">
        <v>321</v>
      </c>
      <c r="D559" s="303" t="e">
        <f>'[1]Pl 2016-20 PFC'!#REF!</f>
        <v>#REF!</v>
      </c>
      <c r="E559" s="304" t="e">
        <f>'[1]Pl 2016-20 PFC'!#REF!</f>
        <v>#REF!</v>
      </c>
      <c r="F559" s="304" t="e">
        <f>'[1]Pl 2016-20 PFC'!#REF!</f>
        <v>#REF!</v>
      </c>
      <c r="G559" s="304">
        <f>'[1]Pl 2016-20 PFC'!D579</f>
        <v>100000</v>
      </c>
      <c r="H559" s="304">
        <f>'[1]Pl 2016-20 PFC'!E579</f>
        <v>0</v>
      </c>
      <c r="I559" s="304">
        <f>'[1]Pl 2016-20 PFC'!F579</f>
        <v>100000</v>
      </c>
      <c r="J559" s="304" t="e">
        <f>'[1]Pl 2016-20 PFC'!#REF!</f>
        <v>#REF!</v>
      </c>
      <c r="K559" s="331"/>
      <c r="L559" s="331"/>
      <c r="M559" s="331"/>
      <c r="N559" s="331"/>
      <c r="O559" s="331"/>
      <c r="P559" s="331"/>
      <c r="Q559" s="331"/>
      <c r="R559" s="331"/>
      <c r="S559" s="331"/>
      <c r="T559" s="331"/>
      <c r="U559" s="331"/>
      <c r="V559" s="331"/>
      <c r="W559" s="331"/>
    </row>
    <row r="560" spans="1:23" s="332" customFormat="1" ht="31.5" hidden="1" outlineLevel="2">
      <c r="A560" s="300"/>
      <c r="B560" s="301" t="s">
        <v>322</v>
      </c>
      <c r="C560" s="302" t="s">
        <v>321</v>
      </c>
      <c r="D560" s="303" t="e">
        <f>'[1]Pl 2016-20 PFC'!#REF!</f>
        <v>#REF!</v>
      </c>
      <c r="E560" s="304" t="e">
        <f>'[1]Pl 2016-20 PFC'!#REF!</f>
        <v>#REF!</v>
      </c>
      <c r="F560" s="304" t="e">
        <f>'[1]Pl 2016-20 PFC'!#REF!</f>
        <v>#REF!</v>
      </c>
      <c r="G560" s="304">
        <f>'[1]Pl 2016-20 PFC'!D580</f>
        <v>3800000</v>
      </c>
      <c r="H560" s="304">
        <f>'[1]Pl 2016-20 PFC'!E580</f>
        <v>0</v>
      </c>
      <c r="I560" s="304">
        <f>'[1]Pl 2016-20 PFC'!F580</f>
        <v>3800000</v>
      </c>
      <c r="J560" s="304" t="e">
        <f>'[1]Pl 2016-20 PFC'!#REF!</f>
        <v>#REF!</v>
      </c>
      <c r="K560" s="331"/>
      <c r="L560" s="331"/>
      <c r="M560" s="331"/>
      <c r="N560" s="331"/>
      <c r="O560" s="331"/>
      <c r="P560" s="331"/>
      <c r="Q560" s="331"/>
      <c r="R560" s="331"/>
      <c r="S560" s="331"/>
      <c r="T560" s="331"/>
      <c r="U560" s="331"/>
      <c r="V560" s="331"/>
      <c r="W560" s="331"/>
    </row>
    <row r="561" spans="1:23" s="332" customFormat="1" hidden="1" outlineLevel="2">
      <c r="A561" s="300"/>
      <c r="B561" s="301" t="s">
        <v>186</v>
      </c>
      <c r="C561" s="302" t="s">
        <v>321</v>
      </c>
      <c r="D561" s="303" t="e">
        <f>'[1]Pl 2016-20 PFC'!#REF!</f>
        <v>#REF!</v>
      </c>
      <c r="E561" s="304" t="e">
        <f>'[1]Pl 2016-20 PFC'!#REF!</f>
        <v>#REF!</v>
      </c>
      <c r="F561" s="304" t="e">
        <f>'[1]Pl 2016-20 PFC'!#REF!</f>
        <v>#REF!</v>
      </c>
      <c r="G561" s="304">
        <f>'[1]Pl 2016-20 PFC'!D581</f>
        <v>1700000</v>
      </c>
      <c r="H561" s="304">
        <f>'[1]Pl 2016-20 PFC'!E581</f>
        <v>0</v>
      </c>
      <c r="I561" s="304">
        <f>'[1]Pl 2016-20 PFC'!F581</f>
        <v>1700000</v>
      </c>
      <c r="J561" s="304" t="e">
        <f>'[1]Pl 2016-20 PFC'!#REF!</f>
        <v>#REF!</v>
      </c>
      <c r="K561" s="331"/>
      <c r="L561" s="331"/>
      <c r="M561" s="331"/>
      <c r="N561" s="331"/>
      <c r="O561" s="331"/>
      <c r="P561" s="331"/>
      <c r="Q561" s="331"/>
      <c r="R561" s="331"/>
      <c r="S561" s="331"/>
      <c r="T561" s="331"/>
      <c r="U561" s="331"/>
      <c r="V561" s="331"/>
      <c r="W561" s="331"/>
    </row>
    <row r="562" spans="1:23" s="332" customFormat="1" ht="31.5" hidden="1" outlineLevel="2">
      <c r="A562" s="300"/>
      <c r="B562" s="301" t="s">
        <v>317</v>
      </c>
      <c r="C562" s="302" t="s">
        <v>321</v>
      </c>
      <c r="D562" s="303" t="e">
        <f>'[1]Pl 2016-20 PFC'!#REF!</f>
        <v>#REF!</v>
      </c>
      <c r="E562" s="304" t="e">
        <f>'[1]Pl 2016-20 PFC'!#REF!</f>
        <v>#REF!</v>
      </c>
      <c r="F562" s="304" t="e">
        <f>'[1]Pl 2016-20 PFC'!#REF!</f>
        <v>#REF!</v>
      </c>
      <c r="G562" s="304">
        <f>'[1]Pl 2016-20 PFC'!D582</f>
        <v>200000</v>
      </c>
      <c r="H562" s="304">
        <f>'[1]Pl 2016-20 PFC'!E582</f>
        <v>0</v>
      </c>
      <c r="I562" s="304">
        <f>'[1]Pl 2016-20 PFC'!F582</f>
        <v>200000</v>
      </c>
      <c r="J562" s="304" t="e">
        <f>'[1]Pl 2016-20 PFC'!#REF!</f>
        <v>#REF!</v>
      </c>
      <c r="K562" s="331"/>
      <c r="L562" s="331"/>
      <c r="M562" s="331"/>
      <c r="N562" s="331"/>
      <c r="O562" s="331"/>
      <c r="P562" s="331"/>
      <c r="Q562" s="331"/>
      <c r="R562" s="331"/>
      <c r="S562" s="331"/>
      <c r="T562" s="331"/>
      <c r="U562" s="331"/>
      <c r="V562" s="331"/>
      <c r="W562" s="331"/>
    </row>
    <row r="563" spans="1:23" s="332" customFormat="1" hidden="1" outlineLevel="2">
      <c r="A563" s="300"/>
      <c r="B563" s="301" t="s">
        <v>159</v>
      </c>
      <c r="C563" s="302"/>
      <c r="D563" s="303" t="e">
        <f>'[1]Pl 2016-20 PFC'!#REF!</f>
        <v>#REF!</v>
      </c>
      <c r="E563" s="304" t="e">
        <f>'[1]Pl 2016-20 PFC'!#REF!</f>
        <v>#REF!</v>
      </c>
      <c r="F563" s="304" t="e">
        <f>'[1]Pl 2016-20 PFC'!#REF!</f>
        <v>#REF!</v>
      </c>
      <c r="G563" s="304">
        <f>'[1]Pl 2016-20 PFC'!D583</f>
        <v>0</v>
      </c>
      <c r="H563" s="304">
        <f>'[1]Pl 2016-20 PFC'!E583</f>
        <v>0</v>
      </c>
      <c r="I563" s="304">
        <f>'[1]Pl 2016-20 PFC'!F583</f>
        <v>0</v>
      </c>
      <c r="J563" s="304" t="e">
        <f>'[1]Pl 2016-20 PFC'!#REF!</f>
        <v>#REF!</v>
      </c>
      <c r="K563" s="331"/>
      <c r="L563" s="331"/>
      <c r="M563" s="331"/>
      <c r="N563" s="331"/>
      <c r="O563" s="331"/>
      <c r="P563" s="331"/>
      <c r="Q563" s="331"/>
      <c r="R563" s="331"/>
      <c r="S563" s="331"/>
      <c r="T563" s="331"/>
      <c r="U563" s="331"/>
      <c r="V563" s="331"/>
      <c r="W563" s="331"/>
    </row>
    <row r="564" spans="1:23" s="332" customFormat="1" hidden="1" outlineLevel="2">
      <c r="A564" s="300"/>
      <c r="B564" s="301" t="s">
        <v>154</v>
      </c>
      <c r="C564" s="302"/>
      <c r="D564" s="303" t="e">
        <f>'[1]Pl 2016-20 PFC'!#REF!</f>
        <v>#REF!</v>
      </c>
      <c r="E564" s="304" t="e">
        <f>'[1]Pl 2016-20 PFC'!#REF!</f>
        <v>#REF!</v>
      </c>
      <c r="F564" s="304" t="e">
        <f>'[1]Pl 2016-20 PFC'!#REF!</f>
        <v>#REF!</v>
      </c>
      <c r="G564" s="304">
        <f>'[1]Pl 2016-20 PFC'!D584</f>
        <v>0</v>
      </c>
      <c r="H564" s="304">
        <f>'[1]Pl 2016-20 PFC'!E584</f>
        <v>0</v>
      </c>
      <c r="I564" s="304">
        <f>'[1]Pl 2016-20 PFC'!F584</f>
        <v>0</v>
      </c>
      <c r="J564" s="304" t="e">
        <f>'[1]Pl 2016-20 PFC'!#REF!</f>
        <v>#REF!</v>
      </c>
      <c r="K564" s="331"/>
      <c r="L564" s="331"/>
      <c r="M564" s="331"/>
      <c r="N564" s="331"/>
      <c r="O564" s="331"/>
      <c r="P564" s="331"/>
      <c r="Q564" s="331"/>
      <c r="R564" s="331"/>
      <c r="S564" s="331"/>
      <c r="T564" s="331"/>
      <c r="U564" s="331"/>
      <c r="V564" s="331"/>
      <c r="W564" s="331"/>
    </row>
    <row r="565" spans="1:23" s="332" customFormat="1" hidden="1" outlineLevel="2">
      <c r="A565" s="300"/>
      <c r="B565" s="301" t="s">
        <v>161</v>
      </c>
      <c r="C565" s="302"/>
      <c r="D565" s="303" t="e">
        <f>'[1]Pl 2016-20 PFC'!#REF!</f>
        <v>#REF!</v>
      </c>
      <c r="E565" s="304" t="e">
        <f>'[1]Pl 2016-20 PFC'!#REF!</f>
        <v>#REF!</v>
      </c>
      <c r="F565" s="304" t="e">
        <f>'[1]Pl 2016-20 PFC'!#REF!</f>
        <v>#REF!</v>
      </c>
      <c r="G565" s="304">
        <f>'[1]Pl 2016-20 PFC'!D585</f>
        <v>0</v>
      </c>
      <c r="H565" s="304">
        <f>'[1]Pl 2016-20 PFC'!E585</f>
        <v>0</v>
      </c>
      <c r="I565" s="304">
        <f>'[1]Pl 2016-20 PFC'!F585</f>
        <v>0</v>
      </c>
      <c r="J565" s="304" t="e">
        <f>'[1]Pl 2016-20 PFC'!#REF!</f>
        <v>#REF!</v>
      </c>
      <c r="K565" s="331"/>
      <c r="L565" s="331"/>
      <c r="M565" s="331"/>
      <c r="N565" s="331"/>
      <c r="O565" s="331"/>
      <c r="P565" s="331"/>
      <c r="Q565" s="331"/>
      <c r="R565" s="331"/>
      <c r="S565" s="331"/>
      <c r="T565" s="331"/>
      <c r="U565" s="331"/>
      <c r="V565" s="331"/>
      <c r="W565" s="331"/>
    </row>
    <row r="566" spans="1:23" s="332" customFormat="1" hidden="1" outlineLevel="2">
      <c r="A566" s="300"/>
      <c r="B566" s="301" t="s">
        <v>163</v>
      </c>
      <c r="C566" s="302"/>
      <c r="D566" s="303" t="e">
        <f>'[1]Pl 2016-20 PFC'!#REF!</f>
        <v>#REF!</v>
      </c>
      <c r="E566" s="304" t="e">
        <f>'[1]Pl 2016-20 PFC'!#REF!</f>
        <v>#REF!</v>
      </c>
      <c r="F566" s="304" t="e">
        <f>'[1]Pl 2016-20 PFC'!#REF!</f>
        <v>#REF!</v>
      </c>
      <c r="G566" s="304">
        <f>'[1]Pl 2016-20 PFC'!D586</f>
        <v>0</v>
      </c>
      <c r="H566" s="304">
        <f>'[1]Pl 2016-20 PFC'!E586</f>
        <v>0</v>
      </c>
      <c r="I566" s="304">
        <f>'[1]Pl 2016-20 PFC'!F586</f>
        <v>0</v>
      </c>
      <c r="J566" s="304" t="e">
        <f>'[1]Pl 2016-20 PFC'!#REF!</f>
        <v>#REF!</v>
      </c>
      <c r="K566" s="331"/>
      <c r="L566" s="331"/>
      <c r="M566" s="331"/>
      <c r="N566" s="331"/>
      <c r="O566" s="331"/>
      <c r="P566" s="331"/>
      <c r="Q566" s="331"/>
      <c r="R566" s="331"/>
      <c r="S566" s="331"/>
      <c r="T566" s="331"/>
      <c r="U566" s="331"/>
      <c r="V566" s="331"/>
      <c r="W566" s="331"/>
    </row>
    <row r="567" spans="1:23" s="332" customFormat="1" hidden="1" outlineLevel="2">
      <c r="A567" s="300"/>
      <c r="B567" s="301" t="s">
        <v>162</v>
      </c>
      <c r="C567" s="302"/>
      <c r="D567" s="303" t="e">
        <f>'[1]Pl 2016-20 PFC'!#REF!</f>
        <v>#REF!</v>
      </c>
      <c r="E567" s="304" t="e">
        <f>'[1]Pl 2016-20 PFC'!#REF!</f>
        <v>#REF!</v>
      </c>
      <c r="F567" s="304" t="e">
        <f>'[1]Pl 2016-20 PFC'!#REF!</f>
        <v>#REF!</v>
      </c>
      <c r="G567" s="304">
        <f>'[1]Pl 2016-20 PFC'!D587</f>
        <v>0</v>
      </c>
      <c r="H567" s="304">
        <f>'[1]Pl 2016-20 PFC'!E587</f>
        <v>0</v>
      </c>
      <c r="I567" s="304">
        <f>'[1]Pl 2016-20 PFC'!F587</f>
        <v>0</v>
      </c>
      <c r="J567" s="304" t="e">
        <f>'[1]Pl 2016-20 PFC'!#REF!</f>
        <v>#REF!</v>
      </c>
      <c r="K567" s="331"/>
      <c r="L567" s="331"/>
      <c r="M567" s="331"/>
      <c r="N567" s="331"/>
      <c r="O567" s="331"/>
      <c r="P567" s="331"/>
      <c r="Q567" s="331"/>
      <c r="R567" s="331"/>
      <c r="S567" s="331"/>
      <c r="T567" s="331"/>
      <c r="U567" s="331"/>
      <c r="V567" s="331"/>
      <c r="W567" s="331"/>
    </row>
    <row r="568" spans="1:23" s="332" customFormat="1" hidden="1" outlineLevel="2">
      <c r="A568" s="300"/>
      <c r="B568" s="301" t="s">
        <v>189</v>
      </c>
      <c r="C568" s="302"/>
      <c r="D568" s="303" t="e">
        <f>'[1]Pl 2016-20 PFC'!#REF!</f>
        <v>#REF!</v>
      </c>
      <c r="E568" s="304" t="e">
        <f>'[1]Pl 2016-20 PFC'!#REF!</f>
        <v>#REF!</v>
      </c>
      <c r="F568" s="304" t="e">
        <f>'[1]Pl 2016-20 PFC'!#REF!</f>
        <v>#REF!</v>
      </c>
      <c r="G568" s="304">
        <f>'[1]Pl 2016-20 PFC'!D588</f>
        <v>0</v>
      </c>
      <c r="H568" s="304">
        <f>'[1]Pl 2016-20 PFC'!E588</f>
        <v>0</v>
      </c>
      <c r="I568" s="304">
        <f>'[1]Pl 2016-20 PFC'!F588</f>
        <v>0</v>
      </c>
      <c r="J568" s="304" t="e">
        <f>'[1]Pl 2016-20 PFC'!#REF!</f>
        <v>#REF!</v>
      </c>
      <c r="K568" s="331"/>
      <c r="L568" s="331"/>
      <c r="M568" s="331"/>
      <c r="N568" s="331"/>
      <c r="O568" s="331"/>
      <c r="P568" s="331"/>
      <c r="Q568" s="331"/>
      <c r="R568" s="331"/>
      <c r="S568" s="331"/>
      <c r="T568" s="331"/>
      <c r="U568" s="331"/>
      <c r="V568" s="331"/>
      <c r="W568" s="331"/>
    </row>
    <row r="569" spans="1:23" s="332" customFormat="1" hidden="1" outlineLevel="2">
      <c r="A569" s="300"/>
      <c r="B569" s="301" t="s">
        <v>167</v>
      </c>
      <c r="C569" s="302"/>
      <c r="D569" s="303" t="e">
        <f>'[1]Pl 2016-20 PFC'!#REF!</f>
        <v>#REF!</v>
      </c>
      <c r="E569" s="304" t="e">
        <f>'[1]Pl 2016-20 PFC'!#REF!</f>
        <v>#REF!</v>
      </c>
      <c r="F569" s="304" t="e">
        <f>'[1]Pl 2016-20 PFC'!#REF!</f>
        <v>#REF!</v>
      </c>
      <c r="G569" s="304">
        <f>'[1]Pl 2016-20 PFC'!D589</f>
        <v>0</v>
      </c>
      <c r="H569" s="304">
        <f>'[1]Pl 2016-20 PFC'!E589</f>
        <v>0</v>
      </c>
      <c r="I569" s="304">
        <f>'[1]Pl 2016-20 PFC'!F589</f>
        <v>0</v>
      </c>
      <c r="J569" s="304" t="e">
        <f>'[1]Pl 2016-20 PFC'!#REF!</f>
        <v>#REF!</v>
      </c>
      <c r="K569" s="331"/>
      <c r="L569" s="331"/>
      <c r="M569" s="331"/>
      <c r="N569" s="331"/>
      <c r="O569" s="331"/>
      <c r="P569" s="331"/>
      <c r="Q569" s="331"/>
      <c r="R569" s="331"/>
      <c r="S569" s="331"/>
      <c r="T569" s="331"/>
      <c r="U569" s="331"/>
      <c r="V569" s="331"/>
      <c r="W569" s="331"/>
    </row>
    <row r="570" spans="1:23" s="332" customFormat="1" hidden="1" outlineLevel="2">
      <c r="A570" s="300"/>
      <c r="B570" s="301" t="s">
        <v>323</v>
      </c>
      <c r="C570" s="302"/>
      <c r="D570" s="303" t="e">
        <f>'[1]Pl 2016-20 PFC'!#REF!</f>
        <v>#REF!</v>
      </c>
      <c r="E570" s="304" t="e">
        <f>'[1]Pl 2016-20 PFC'!#REF!</f>
        <v>#REF!</v>
      </c>
      <c r="F570" s="304" t="e">
        <f>'[1]Pl 2016-20 PFC'!#REF!</f>
        <v>#REF!</v>
      </c>
      <c r="G570" s="304">
        <f>'[1]Pl 2016-20 PFC'!D590</f>
        <v>0</v>
      </c>
      <c r="H570" s="304">
        <f>'[1]Pl 2016-20 PFC'!E590</f>
        <v>0</v>
      </c>
      <c r="I570" s="304">
        <f>'[1]Pl 2016-20 PFC'!F590</f>
        <v>0</v>
      </c>
      <c r="J570" s="304" t="e">
        <f>'[1]Pl 2016-20 PFC'!#REF!</f>
        <v>#REF!</v>
      </c>
      <c r="K570" s="331"/>
      <c r="L570" s="331"/>
      <c r="M570" s="331"/>
      <c r="N570" s="331"/>
      <c r="O570" s="331"/>
      <c r="P570" s="331"/>
      <c r="Q570" s="331"/>
      <c r="R570" s="331"/>
      <c r="S570" s="331"/>
      <c r="T570" s="331"/>
      <c r="U570" s="331"/>
      <c r="V570" s="331"/>
      <c r="W570" s="331"/>
    </row>
    <row r="571" spans="1:23" s="332" customFormat="1" hidden="1" outlineLevel="2">
      <c r="A571" s="300"/>
      <c r="B571" s="301" t="s">
        <v>318</v>
      </c>
      <c r="C571" s="302"/>
      <c r="D571" s="303" t="e">
        <f>'[1]Pl 2016-20 PFC'!#REF!</f>
        <v>#REF!</v>
      </c>
      <c r="E571" s="304" t="e">
        <f>'[1]Pl 2016-20 PFC'!#REF!</f>
        <v>#REF!</v>
      </c>
      <c r="F571" s="304" t="e">
        <f>'[1]Pl 2016-20 PFC'!#REF!</f>
        <v>#REF!</v>
      </c>
      <c r="G571" s="304">
        <f>'[1]Pl 2016-20 PFC'!D591</f>
        <v>0</v>
      </c>
      <c r="H571" s="304">
        <f>'[1]Pl 2016-20 PFC'!E591</f>
        <v>0</v>
      </c>
      <c r="I571" s="304">
        <f>'[1]Pl 2016-20 PFC'!F591</f>
        <v>0</v>
      </c>
      <c r="J571" s="304" t="e">
        <f>'[1]Pl 2016-20 PFC'!#REF!</f>
        <v>#REF!</v>
      </c>
      <c r="K571" s="331"/>
      <c r="L571" s="331"/>
      <c r="M571" s="331"/>
      <c r="N571" s="331"/>
      <c r="O571" s="331"/>
      <c r="P571" s="331"/>
      <c r="Q571" s="331"/>
      <c r="R571" s="331"/>
      <c r="S571" s="331"/>
      <c r="T571" s="331"/>
      <c r="U571" s="331"/>
      <c r="V571" s="331"/>
      <c r="W571" s="331"/>
    </row>
    <row r="572" spans="1:23" s="332" customFormat="1" hidden="1" outlineLevel="2">
      <c r="A572" s="300"/>
      <c r="B572" s="301" t="s">
        <v>192</v>
      </c>
      <c r="C572" s="302"/>
      <c r="D572" s="303" t="e">
        <f>'[1]Pl 2016-20 PFC'!#REF!</f>
        <v>#REF!</v>
      </c>
      <c r="E572" s="304" t="e">
        <f>'[1]Pl 2016-20 PFC'!#REF!</f>
        <v>#REF!</v>
      </c>
      <c r="F572" s="304" t="e">
        <f>'[1]Pl 2016-20 PFC'!#REF!</f>
        <v>#REF!</v>
      </c>
      <c r="G572" s="304">
        <f>'[1]Pl 2016-20 PFC'!D592</f>
        <v>200000</v>
      </c>
      <c r="H572" s="304">
        <f>'[1]Pl 2016-20 PFC'!E592</f>
        <v>0</v>
      </c>
      <c r="I572" s="304">
        <f>'[1]Pl 2016-20 PFC'!F592</f>
        <v>200000</v>
      </c>
      <c r="J572" s="304" t="e">
        <f>'[1]Pl 2016-20 PFC'!#REF!</f>
        <v>#REF!</v>
      </c>
      <c r="K572" s="331"/>
      <c r="L572" s="331"/>
      <c r="M572" s="331"/>
      <c r="N572" s="331"/>
      <c r="O572" s="331"/>
      <c r="P572" s="331"/>
      <c r="Q572" s="331"/>
      <c r="R572" s="331"/>
      <c r="S572" s="331"/>
      <c r="T572" s="331"/>
      <c r="U572" s="331"/>
      <c r="V572" s="331"/>
      <c r="W572" s="331"/>
    </row>
    <row r="573" spans="1:23" s="332" customFormat="1" hidden="1" outlineLevel="2">
      <c r="A573" s="300"/>
      <c r="B573" s="301"/>
      <c r="C573" s="302"/>
      <c r="D573" s="303"/>
      <c r="E573" s="304"/>
      <c r="F573" s="304"/>
      <c r="G573" s="304"/>
      <c r="H573" s="304"/>
      <c r="I573" s="304"/>
      <c r="J573" s="304"/>
      <c r="K573" s="331"/>
      <c r="L573" s="331"/>
      <c r="M573" s="331"/>
      <c r="N573" s="331"/>
      <c r="O573" s="331"/>
      <c r="P573" s="331"/>
      <c r="Q573" s="331"/>
      <c r="R573" s="331"/>
      <c r="S573" s="331"/>
      <c r="T573" s="331"/>
      <c r="U573" s="331"/>
      <c r="V573" s="331"/>
      <c r="W573" s="331"/>
    </row>
    <row r="574" spans="1:23" s="306" customFormat="1" hidden="1" outlineLevel="2">
      <c r="A574" s="300" t="s">
        <v>426</v>
      </c>
      <c r="B574" s="301" t="s">
        <v>427</v>
      </c>
      <c r="C574" s="302" t="s">
        <v>120</v>
      </c>
      <c r="D574" s="303" t="e">
        <f>'[1]Pl 2016-20 PFC'!#REF!</f>
        <v>#REF!</v>
      </c>
      <c r="E574" s="304" t="e">
        <f>'[1]Pl 2016-20 PFC'!#REF!</f>
        <v>#REF!</v>
      </c>
      <c r="F574" s="304" t="e">
        <f>'[1]Pl 2016-20 PFC'!#REF!</f>
        <v>#REF!</v>
      </c>
      <c r="G574" s="304">
        <f>'[1]Pl 2016-20 PFC'!D594</f>
        <v>930000000</v>
      </c>
      <c r="H574" s="304">
        <f>'[1]Pl 2016-20 PFC'!E594</f>
        <v>0</v>
      </c>
      <c r="I574" s="304">
        <f>'[1]Pl 2016-20 PFC'!F594</f>
        <v>930000000</v>
      </c>
      <c r="J574" s="304" t="e">
        <f>'[1]Pl 2016-20 PFC'!#REF!</f>
        <v>#REF!</v>
      </c>
      <c r="K574" s="305"/>
      <c r="L574" s="305"/>
      <c r="M574" s="305"/>
      <c r="N574" s="305"/>
      <c r="O574" s="305"/>
      <c r="P574" s="305"/>
      <c r="Q574" s="305"/>
      <c r="R574" s="305"/>
      <c r="S574" s="305"/>
      <c r="T574" s="305"/>
      <c r="U574" s="305"/>
      <c r="V574" s="305"/>
      <c r="W574" s="305"/>
    </row>
    <row r="575" spans="1:23" s="306" customFormat="1" hidden="1" outlineLevel="2">
      <c r="A575" s="300"/>
      <c r="B575" s="301" t="s">
        <v>428</v>
      </c>
      <c r="C575" s="313"/>
      <c r="D575" s="303"/>
      <c r="E575" s="304"/>
      <c r="F575" s="304"/>
      <c r="G575" s="304"/>
      <c r="H575" s="304"/>
      <c r="I575" s="304"/>
      <c r="J575" s="304"/>
      <c r="K575" s="305"/>
      <c r="L575" s="305"/>
      <c r="M575" s="305"/>
      <c r="N575" s="305"/>
      <c r="O575" s="305"/>
      <c r="P575" s="305"/>
      <c r="Q575" s="305"/>
      <c r="R575" s="305"/>
      <c r="S575" s="305"/>
      <c r="T575" s="305"/>
      <c r="U575" s="305"/>
      <c r="V575" s="305"/>
      <c r="W575" s="305"/>
    </row>
    <row r="576" spans="1:23" s="332" customFormat="1" hidden="1" outlineLevel="2">
      <c r="A576" s="300" t="s">
        <v>325</v>
      </c>
      <c r="B576" s="301" t="s">
        <v>429</v>
      </c>
      <c r="C576" s="302"/>
      <c r="D576" s="303" t="e">
        <f>'[1]Pl 2016-20 PFC'!#REF!</f>
        <v>#REF!</v>
      </c>
      <c r="E576" s="304" t="e">
        <f>'[1]Pl 2016-20 PFC'!#REF!</f>
        <v>#REF!</v>
      </c>
      <c r="F576" s="304" t="e">
        <f>'[1]Pl 2016-20 PFC'!#REF!</f>
        <v>#REF!</v>
      </c>
      <c r="G576" s="304">
        <f>'[1]Pl 2016-20 PFC'!D596</f>
        <v>143000000</v>
      </c>
      <c r="H576" s="304">
        <f>'[1]Pl 2016-20 PFC'!E596</f>
        <v>0</v>
      </c>
      <c r="I576" s="304">
        <f>'[1]Pl 2016-20 PFC'!F596</f>
        <v>143000000</v>
      </c>
      <c r="J576" s="304" t="e">
        <f>'[1]Pl 2016-20 PFC'!#REF!</f>
        <v>#REF!</v>
      </c>
      <c r="K576" s="331"/>
      <c r="L576" s="331"/>
      <c r="M576" s="331"/>
      <c r="N576" s="331"/>
      <c r="O576" s="331"/>
      <c r="P576" s="331"/>
      <c r="Q576" s="331"/>
      <c r="R576" s="331"/>
      <c r="S576" s="331"/>
      <c r="T576" s="331"/>
      <c r="U576" s="331"/>
      <c r="V576" s="331"/>
      <c r="W576" s="331"/>
    </row>
    <row r="577" spans="1:23" s="332" customFormat="1" hidden="1" outlineLevel="2">
      <c r="A577" s="300"/>
      <c r="B577" s="301"/>
      <c r="C577" s="302"/>
      <c r="D577" s="303"/>
      <c r="E577" s="304"/>
      <c r="F577" s="304"/>
      <c r="G577" s="304"/>
      <c r="H577" s="304"/>
      <c r="I577" s="304"/>
      <c r="J577" s="304"/>
      <c r="K577" s="331"/>
      <c r="L577" s="331"/>
      <c r="M577" s="331"/>
      <c r="N577" s="331"/>
      <c r="O577" s="331"/>
      <c r="P577" s="331"/>
      <c r="Q577" s="331"/>
      <c r="R577" s="331"/>
      <c r="S577" s="331"/>
      <c r="T577" s="331"/>
      <c r="U577" s="331"/>
      <c r="V577" s="331"/>
      <c r="W577" s="331"/>
    </row>
    <row r="578" spans="1:23" s="332" customFormat="1" hidden="1" outlineLevel="2">
      <c r="A578" s="300" t="s">
        <v>327</v>
      </c>
      <c r="B578" s="301" t="s">
        <v>430</v>
      </c>
      <c r="C578" s="302"/>
      <c r="D578" s="303" t="e">
        <f>'[1]Pl 2016-20 PFC'!#REF!</f>
        <v>#REF!</v>
      </c>
      <c r="E578" s="304" t="e">
        <f>'[1]Pl 2016-20 PFC'!#REF!</f>
        <v>#REF!</v>
      </c>
      <c r="F578" s="304" t="e">
        <f>'[1]Pl 2016-20 PFC'!#REF!</f>
        <v>#REF!</v>
      </c>
      <c r="G578" s="304">
        <f>'[1]Pl 2016-20 PFC'!D598</f>
        <v>3575000</v>
      </c>
      <c r="H578" s="304">
        <f>'[1]Pl 2016-20 PFC'!E598</f>
        <v>0</v>
      </c>
      <c r="I578" s="304">
        <f>'[1]Pl 2016-20 PFC'!F598</f>
        <v>3575000</v>
      </c>
      <c r="J578" s="304" t="e">
        <f>'[1]Pl 2016-20 PFC'!#REF!</f>
        <v>#REF!</v>
      </c>
      <c r="K578" s="331"/>
      <c r="L578" s="331"/>
      <c r="M578" s="331"/>
      <c r="N578" s="331"/>
      <c r="O578" s="331"/>
      <c r="P578" s="331"/>
      <c r="Q578" s="331"/>
      <c r="R578" s="331"/>
      <c r="S578" s="331"/>
      <c r="T578" s="331"/>
      <c r="U578" s="331"/>
      <c r="V578" s="331"/>
      <c r="W578" s="331"/>
    </row>
    <row r="579" spans="1:23" s="332" customFormat="1" hidden="1" outlineLevel="2">
      <c r="A579" s="300"/>
      <c r="B579" s="301"/>
      <c r="C579" s="302"/>
      <c r="D579" s="303"/>
      <c r="E579" s="304"/>
      <c r="F579" s="304"/>
      <c r="G579" s="304"/>
      <c r="H579" s="304"/>
      <c r="I579" s="304"/>
      <c r="J579" s="304"/>
      <c r="K579" s="331"/>
      <c r="L579" s="331"/>
      <c r="M579" s="331"/>
      <c r="N579" s="331"/>
      <c r="O579" s="331"/>
      <c r="P579" s="331"/>
      <c r="Q579" s="331"/>
      <c r="R579" s="331"/>
      <c r="S579" s="331"/>
      <c r="T579" s="331"/>
      <c r="U579" s="331"/>
      <c r="V579" s="331"/>
      <c r="W579" s="331"/>
    </row>
    <row r="580" spans="1:23" s="332" customFormat="1" hidden="1" outlineLevel="2">
      <c r="A580" s="300" t="s">
        <v>329</v>
      </c>
      <c r="B580" s="301" t="s">
        <v>431</v>
      </c>
      <c r="C580" s="302"/>
      <c r="D580" s="303" t="e">
        <f>'[1]Pl 2016-20 PFC'!#REF!</f>
        <v>#REF!</v>
      </c>
      <c r="E580" s="304" t="e">
        <f>'[1]Pl 2016-20 PFC'!#REF!</f>
        <v>#REF!</v>
      </c>
      <c r="F580" s="304" t="e">
        <f>'[1]Pl 2016-20 PFC'!#REF!</f>
        <v>#REF!</v>
      </c>
      <c r="G580" s="304">
        <f>'[1]Pl 2016-20 PFC'!D600</f>
        <v>764317000</v>
      </c>
      <c r="H580" s="304">
        <f>'[1]Pl 2016-20 PFC'!E600</f>
        <v>0</v>
      </c>
      <c r="I580" s="304">
        <f>'[1]Pl 2016-20 PFC'!F600</f>
        <v>764317000</v>
      </c>
      <c r="J580" s="304" t="e">
        <f>'[1]Pl 2016-20 PFC'!#REF!</f>
        <v>#REF!</v>
      </c>
      <c r="K580" s="331"/>
      <c r="L580" s="331"/>
      <c r="M580" s="331"/>
      <c r="N580" s="331"/>
      <c r="O580" s="331"/>
      <c r="P580" s="331"/>
      <c r="Q580" s="331"/>
      <c r="R580" s="331"/>
      <c r="S580" s="331"/>
      <c r="T580" s="331"/>
      <c r="U580" s="331"/>
      <c r="V580" s="331"/>
      <c r="W580" s="331"/>
    </row>
    <row r="581" spans="1:23" s="306" customFormat="1" hidden="1" outlineLevel="2">
      <c r="A581" s="300"/>
      <c r="B581" s="301"/>
      <c r="C581" s="302"/>
      <c r="D581" s="303"/>
      <c r="E581" s="304"/>
      <c r="F581" s="304"/>
      <c r="G581" s="304"/>
      <c r="H581" s="304"/>
      <c r="I581" s="304"/>
      <c r="J581" s="304"/>
      <c r="K581" s="305"/>
      <c r="L581" s="305"/>
      <c r="M581" s="305"/>
      <c r="N581" s="305"/>
      <c r="O581" s="305"/>
      <c r="P581" s="305"/>
      <c r="Q581" s="305"/>
      <c r="R581" s="305"/>
      <c r="S581" s="305"/>
      <c r="T581" s="305"/>
      <c r="U581" s="305"/>
      <c r="V581" s="305"/>
      <c r="W581" s="305"/>
    </row>
    <row r="582" spans="1:23" s="332" customFormat="1" hidden="1" outlineLevel="2">
      <c r="A582" s="300" t="s">
        <v>331</v>
      </c>
      <c r="B582" s="301" t="s">
        <v>432</v>
      </c>
      <c r="C582" s="302"/>
      <c r="D582" s="303" t="e">
        <f>'[1]Pl 2016-20 PFC'!#REF!</f>
        <v>#REF!</v>
      </c>
      <c r="E582" s="304" t="e">
        <f>'[1]Pl 2016-20 PFC'!#REF!</f>
        <v>#REF!</v>
      </c>
      <c r="F582" s="304" t="e">
        <f>'[1]Pl 2016-20 PFC'!#REF!</f>
        <v>#REF!</v>
      </c>
      <c r="G582" s="304">
        <f>'[1]Pl 2016-20 PFC'!D602</f>
        <v>19108000</v>
      </c>
      <c r="H582" s="304">
        <f>'[1]Pl 2016-20 PFC'!E602</f>
        <v>0</v>
      </c>
      <c r="I582" s="304">
        <f>'[1]Pl 2016-20 PFC'!F602</f>
        <v>19108000</v>
      </c>
      <c r="J582" s="304" t="e">
        <f>'[1]Pl 2016-20 PFC'!#REF!</f>
        <v>#REF!</v>
      </c>
      <c r="K582" s="331"/>
      <c r="L582" s="331"/>
      <c r="M582" s="331"/>
      <c r="N582" s="331"/>
      <c r="O582" s="331"/>
      <c r="P582" s="331"/>
      <c r="Q582" s="331"/>
      <c r="R582" s="331"/>
      <c r="S582" s="331"/>
      <c r="T582" s="331"/>
      <c r="U582" s="331"/>
      <c r="V582" s="331"/>
      <c r="W582" s="331"/>
    </row>
    <row r="583" spans="1:23" s="332" customFormat="1" hidden="1" outlineLevel="2">
      <c r="A583" s="300"/>
      <c r="B583" s="301"/>
      <c r="C583" s="302"/>
      <c r="D583" s="303"/>
      <c r="E583" s="304"/>
      <c r="F583" s="304"/>
      <c r="G583" s="304"/>
      <c r="H583" s="304"/>
      <c r="I583" s="304"/>
      <c r="J583" s="304"/>
      <c r="K583" s="331"/>
      <c r="L583" s="331"/>
      <c r="M583" s="331"/>
      <c r="N583" s="331"/>
      <c r="O583" s="331"/>
      <c r="P583" s="331"/>
      <c r="Q583" s="331"/>
      <c r="R583" s="331"/>
      <c r="S583" s="331"/>
      <c r="T583" s="331"/>
      <c r="U583" s="331"/>
      <c r="V583" s="331"/>
      <c r="W583" s="331"/>
    </row>
    <row r="584" spans="1:23" s="332" customFormat="1" hidden="1" outlineLevel="2">
      <c r="A584" s="300" t="s">
        <v>433</v>
      </c>
      <c r="B584" s="301" t="s">
        <v>67</v>
      </c>
      <c r="C584" s="313" t="s">
        <v>77</v>
      </c>
      <c r="D584" s="303" t="e">
        <f>'[1]Pl 2016-20 PFC'!#REF!</f>
        <v>#REF!</v>
      </c>
      <c r="E584" s="304" t="e">
        <f>'[1]Pl 2016-20 PFC'!#REF!</f>
        <v>#REF!</v>
      </c>
      <c r="F584" s="304" t="e">
        <f>'[1]Pl 2016-20 PFC'!#REF!</f>
        <v>#REF!</v>
      </c>
      <c r="G584" s="304">
        <f>'[1]Pl 2016-20 PFC'!D604</f>
        <v>300000</v>
      </c>
      <c r="H584" s="304">
        <f>'[1]Pl 2016-20 PFC'!E604</f>
        <v>0</v>
      </c>
      <c r="I584" s="304">
        <f>'[1]Pl 2016-20 PFC'!F604</f>
        <v>300000</v>
      </c>
      <c r="J584" s="304" t="e">
        <f>'[1]Pl 2016-20 PFC'!#REF!</f>
        <v>#REF!</v>
      </c>
      <c r="K584" s="331"/>
      <c r="L584" s="331"/>
      <c r="M584" s="331"/>
      <c r="N584" s="331"/>
      <c r="O584" s="331"/>
      <c r="P584" s="331"/>
      <c r="Q584" s="331"/>
      <c r="R584" s="331"/>
      <c r="S584" s="331"/>
      <c r="T584" s="331"/>
      <c r="U584" s="331"/>
      <c r="V584" s="331"/>
      <c r="W584" s="331"/>
    </row>
    <row r="585" spans="1:23" s="337" customFormat="1" hidden="1" outlineLevel="2">
      <c r="A585" s="358"/>
      <c r="B585" s="359" t="s">
        <v>333</v>
      </c>
      <c r="C585" s="360"/>
      <c r="D585" s="303"/>
      <c r="E585" s="304"/>
      <c r="F585" s="304"/>
      <c r="G585" s="304"/>
      <c r="H585" s="304"/>
      <c r="I585" s="304"/>
      <c r="J585" s="304"/>
      <c r="K585" s="331"/>
      <c r="L585" s="331"/>
      <c r="M585" s="331"/>
      <c r="N585" s="331"/>
      <c r="O585" s="331"/>
      <c r="P585" s="331"/>
      <c r="Q585" s="331"/>
      <c r="R585" s="331"/>
      <c r="S585" s="331"/>
      <c r="T585" s="331"/>
      <c r="U585" s="331"/>
      <c r="V585" s="334"/>
      <c r="W585" s="334"/>
    </row>
    <row r="586" spans="1:23" s="337" customFormat="1" hidden="1" outlineLevel="2">
      <c r="A586" s="358"/>
      <c r="B586" s="359" t="s">
        <v>334</v>
      </c>
      <c r="C586" s="333" t="s">
        <v>335</v>
      </c>
      <c r="D586" s="303" t="e">
        <f>'[1]Pl 2016-20 PFC'!#REF!</f>
        <v>#REF!</v>
      </c>
      <c r="E586" s="304" t="e">
        <f>'[1]Pl 2016-20 PFC'!#REF!</f>
        <v>#REF!</v>
      </c>
      <c r="F586" s="304" t="e">
        <f>'[1]Pl 2016-20 PFC'!#REF!</f>
        <v>#REF!</v>
      </c>
      <c r="G586" s="304">
        <f>'[1]Pl 2016-20 PFC'!D606</f>
        <v>300000</v>
      </c>
      <c r="H586" s="304">
        <f>'[1]Pl 2016-20 PFC'!E606</f>
        <v>0</v>
      </c>
      <c r="I586" s="304">
        <f>'[1]Pl 2016-20 PFC'!F606</f>
        <v>300000</v>
      </c>
      <c r="J586" s="304" t="e">
        <f>'[1]Pl 2016-20 PFC'!#REF!</f>
        <v>#REF!</v>
      </c>
      <c r="K586" s="331"/>
      <c r="L586" s="331"/>
      <c r="M586" s="331"/>
      <c r="N586" s="331"/>
      <c r="O586" s="331"/>
      <c r="P586" s="331"/>
      <c r="Q586" s="331"/>
      <c r="R586" s="331"/>
      <c r="S586" s="331"/>
      <c r="T586" s="331"/>
      <c r="U586" s="331"/>
      <c r="V586" s="334"/>
      <c r="W586" s="334"/>
    </row>
    <row r="587" spans="1:23" s="337" customFormat="1" hidden="1" outlineLevel="2">
      <c r="A587" s="358"/>
      <c r="B587" s="359" t="s">
        <v>336</v>
      </c>
      <c r="C587" s="333" t="s">
        <v>337</v>
      </c>
      <c r="D587" s="303" t="e">
        <f>'[1]Pl 2016-20 PFC'!#REF!</f>
        <v>#REF!</v>
      </c>
      <c r="E587" s="304" t="e">
        <f>'[1]Pl 2016-20 PFC'!#REF!</f>
        <v>#REF!</v>
      </c>
      <c r="F587" s="304" t="e">
        <f>'[1]Pl 2016-20 PFC'!#REF!</f>
        <v>#REF!</v>
      </c>
      <c r="G587" s="304">
        <f>'[1]Pl 2016-20 PFC'!D607</f>
        <v>0</v>
      </c>
      <c r="H587" s="304">
        <f>'[1]Pl 2016-20 PFC'!E607</f>
        <v>0</v>
      </c>
      <c r="I587" s="304">
        <f>'[1]Pl 2016-20 PFC'!F607</f>
        <v>0</v>
      </c>
      <c r="J587" s="304" t="e">
        <f>'[1]Pl 2016-20 PFC'!#REF!</f>
        <v>#REF!</v>
      </c>
      <c r="K587" s="331"/>
      <c r="L587" s="331"/>
      <c r="M587" s="331"/>
      <c r="N587" s="331"/>
      <c r="O587" s="331"/>
      <c r="P587" s="331"/>
      <c r="Q587" s="331"/>
      <c r="R587" s="331"/>
      <c r="S587" s="331"/>
      <c r="T587" s="331"/>
      <c r="U587" s="331"/>
      <c r="V587" s="334"/>
      <c r="W587" s="334"/>
    </row>
    <row r="588" spans="1:23" s="337" customFormat="1" ht="16.5" hidden="1" outlineLevel="2" thickBot="1">
      <c r="A588" s="361"/>
      <c r="B588" s="362"/>
      <c r="C588" s="363"/>
      <c r="D588" s="364"/>
      <c r="E588" s="365"/>
      <c r="F588" s="365"/>
      <c r="G588" s="365"/>
      <c r="H588" s="365"/>
      <c r="I588" s="365"/>
      <c r="J588" s="365"/>
      <c r="K588" s="331"/>
      <c r="L588" s="331"/>
      <c r="M588" s="331"/>
      <c r="N588" s="331"/>
      <c r="O588" s="331"/>
      <c r="P588" s="331"/>
      <c r="Q588" s="331"/>
      <c r="R588" s="331"/>
      <c r="S588" s="331"/>
      <c r="T588" s="331"/>
      <c r="U588" s="331"/>
      <c r="V588" s="334"/>
      <c r="W588" s="334"/>
    </row>
    <row r="589" spans="1:23" s="181" customFormat="1" ht="18.75" hidden="1" outlineLevel="2">
      <c r="A589" s="268" t="s">
        <v>434</v>
      </c>
      <c r="B589" s="35"/>
      <c r="C589" s="35"/>
      <c r="D589" s="35"/>
      <c r="E589" s="366"/>
      <c r="F589" s="366"/>
      <c r="G589" s="366"/>
      <c r="H589" s="366"/>
      <c r="I589" s="366"/>
      <c r="J589" s="366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80"/>
      <c r="W589" s="180"/>
    </row>
    <row r="590" spans="1:23" s="181" customFormat="1" ht="48" hidden="1" outlineLevel="2" thickBot="1">
      <c r="A590" s="272" t="s">
        <v>10</v>
      </c>
      <c r="B590" s="367" t="s">
        <v>435</v>
      </c>
      <c r="C590" s="367"/>
      <c r="D590" s="368"/>
      <c r="E590" s="276" t="e">
        <f t="shared" ref="E590:J590" si="85">E66</f>
        <v>#REF!</v>
      </c>
      <c r="F590" s="276" t="e">
        <f t="shared" si="85"/>
        <v>#REF!</v>
      </c>
      <c r="G590" s="276" t="str">
        <f t="shared" si="85"/>
        <v>Plan wg. Ustawy Budżetowej 
na 2017 r.</v>
      </c>
      <c r="H590" s="276" t="str">
        <f t="shared" si="85"/>
        <v xml:space="preserve">Zmiany  </v>
      </c>
      <c r="I590" s="276" t="str">
        <f t="shared" si="85"/>
        <v>Plan 
po zmianach 2017</v>
      </c>
      <c r="J590" s="276" t="e">
        <f t="shared" si="85"/>
        <v>#REF!</v>
      </c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80"/>
      <c r="W590" s="180"/>
    </row>
    <row r="591" spans="1:23" s="181" customFormat="1" ht="16.5" hidden="1" outlineLevel="2" thickBot="1">
      <c r="A591" s="272"/>
      <c r="B591" s="367"/>
      <c r="C591" s="367"/>
      <c r="D591" s="369"/>
      <c r="E591" s="278" t="str">
        <f>E343</f>
        <v>w tysiącach złotych</v>
      </c>
      <c r="F591" s="278"/>
      <c r="G591" s="278"/>
      <c r="H591" s="278"/>
      <c r="I591" s="278"/>
      <c r="J591" s="278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80"/>
      <c r="W591" s="180"/>
    </row>
    <row r="592" spans="1:23" s="181" customFormat="1" ht="16.5" hidden="1" outlineLevel="2" thickBot="1">
      <c r="A592" s="279">
        <v>1</v>
      </c>
      <c r="B592" s="280">
        <v>2</v>
      </c>
      <c r="C592" s="281"/>
      <c r="D592" s="281"/>
      <c r="E592" s="282">
        <v>3</v>
      </c>
      <c r="F592" s="283">
        <v>4</v>
      </c>
      <c r="G592" s="283">
        <v>4</v>
      </c>
      <c r="H592" s="283">
        <v>5</v>
      </c>
      <c r="I592" s="283">
        <v>6</v>
      </c>
      <c r="J592" s="283">
        <v>7</v>
      </c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80"/>
      <c r="W592" s="180"/>
    </row>
    <row r="593" spans="1:73" s="73" customFormat="1" ht="16.5" hidden="1" outlineLevel="2" thickBot="1">
      <c r="A593" s="370"/>
      <c r="B593" s="371" t="s">
        <v>436</v>
      </c>
      <c r="C593" s="371"/>
      <c r="D593" s="372"/>
      <c r="E593" s="370"/>
      <c r="F593" s="370"/>
      <c r="G593" s="370"/>
      <c r="H593" s="370"/>
      <c r="I593" s="370"/>
      <c r="J593" s="370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</row>
    <row r="594" spans="1:73" s="73" customFormat="1" ht="16.5" hidden="1" outlineLevel="2" thickBot="1">
      <c r="A594" s="373">
        <v>1</v>
      </c>
      <c r="B594" s="371"/>
      <c r="C594" s="371"/>
      <c r="D594" s="374"/>
      <c r="E594" s="375"/>
      <c r="F594" s="375"/>
      <c r="G594" s="375"/>
      <c r="H594" s="375"/>
      <c r="I594" s="375"/>
      <c r="J594" s="375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</row>
    <row r="595" spans="1:73" s="379" customFormat="1" hidden="1" outlineLevel="2">
      <c r="A595" s="376" t="s">
        <v>22</v>
      </c>
      <c r="B595" s="247" t="s">
        <v>437</v>
      </c>
      <c r="C595" s="377"/>
      <c r="D595" s="378"/>
      <c r="E595" s="250"/>
      <c r="F595" s="250"/>
      <c r="G595" s="250"/>
      <c r="H595" s="250"/>
      <c r="I595" s="250"/>
      <c r="J595" s="250"/>
      <c r="K595" s="188"/>
      <c r="L595" s="188"/>
      <c r="M595" s="188"/>
      <c r="N595" s="188"/>
      <c r="O595" s="188"/>
      <c r="P595" s="188"/>
      <c r="Q595" s="188"/>
      <c r="R595" s="188"/>
      <c r="S595" s="188"/>
      <c r="T595" s="188"/>
      <c r="U595" s="188"/>
    </row>
    <row r="596" spans="1:73" s="379" customFormat="1" hidden="1" outlineLevel="2">
      <c r="A596" s="250" t="s">
        <v>23</v>
      </c>
      <c r="B596" s="247" t="s">
        <v>438</v>
      </c>
      <c r="C596" s="380"/>
      <c r="D596" s="380"/>
      <c r="E596" s="381"/>
      <c r="F596" s="381"/>
      <c r="G596" s="381"/>
      <c r="H596" s="381"/>
      <c r="I596" s="381"/>
      <c r="J596" s="381"/>
      <c r="K596" s="188"/>
      <c r="L596" s="188"/>
      <c r="M596" s="188"/>
      <c r="N596" s="188"/>
      <c r="O596" s="188"/>
      <c r="P596" s="188"/>
      <c r="Q596" s="188"/>
      <c r="R596" s="188"/>
      <c r="S596" s="188"/>
      <c r="T596" s="188"/>
      <c r="U596" s="188"/>
    </row>
    <row r="597" spans="1:73" s="379" customFormat="1" hidden="1" outlineLevel="2">
      <c r="A597" s="250"/>
      <c r="B597" s="247" t="s">
        <v>439</v>
      </c>
      <c r="C597" s="380"/>
      <c r="D597" s="380"/>
      <c r="E597" s="250"/>
      <c r="F597" s="250"/>
      <c r="G597" s="250"/>
      <c r="H597" s="250"/>
      <c r="I597" s="250"/>
      <c r="J597" s="250"/>
      <c r="K597" s="188"/>
      <c r="L597" s="188"/>
      <c r="M597" s="188"/>
      <c r="N597" s="188"/>
      <c r="O597" s="188"/>
      <c r="P597" s="188"/>
      <c r="Q597" s="188"/>
      <c r="R597" s="188"/>
      <c r="S597" s="188"/>
      <c r="T597" s="188"/>
      <c r="U597" s="188"/>
    </row>
    <row r="598" spans="1:73" s="379" customFormat="1" hidden="1" outlineLevel="2">
      <c r="A598" s="250"/>
      <c r="B598" s="247" t="s">
        <v>440</v>
      </c>
      <c r="C598" s="380"/>
      <c r="D598" s="380"/>
      <c r="E598" s="381"/>
      <c r="F598" s="381"/>
      <c r="G598" s="381"/>
      <c r="H598" s="381"/>
      <c r="I598" s="381"/>
      <c r="J598" s="381"/>
      <c r="K598" s="188"/>
      <c r="L598" s="188"/>
      <c r="M598" s="188"/>
      <c r="N598" s="188"/>
      <c r="O598" s="188"/>
      <c r="P598" s="188"/>
      <c r="Q598" s="188"/>
      <c r="R598" s="188"/>
      <c r="S598" s="188"/>
      <c r="T598" s="188"/>
      <c r="U598" s="188"/>
    </row>
    <row r="599" spans="1:73" s="379" customFormat="1" hidden="1" outlineLevel="2">
      <c r="A599" s="250" t="s">
        <v>114</v>
      </c>
      <c r="B599" s="247" t="s">
        <v>441</v>
      </c>
      <c r="C599" s="380"/>
      <c r="D599" s="380"/>
      <c r="E599" s="250"/>
      <c r="F599" s="250"/>
      <c r="G599" s="250"/>
      <c r="H599" s="250"/>
      <c r="I599" s="250"/>
      <c r="J599" s="250"/>
      <c r="K599" s="188"/>
      <c r="L599" s="188"/>
      <c r="M599" s="188"/>
      <c r="N599" s="188"/>
      <c r="O599" s="188"/>
      <c r="P599" s="188"/>
      <c r="Q599" s="188"/>
      <c r="R599" s="188"/>
      <c r="S599" s="188"/>
      <c r="T599" s="188"/>
      <c r="U599" s="188"/>
    </row>
    <row r="600" spans="1:73" s="379" customFormat="1" ht="16.5" hidden="1" outlineLevel="2" thickBot="1">
      <c r="A600" s="382" t="s">
        <v>442</v>
      </c>
      <c r="B600" s="383" t="s">
        <v>443</v>
      </c>
      <c r="C600" s="384"/>
      <c r="D600" s="384"/>
      <c r="E600" s="385"/>
      <c r="F600" s="385"/>
      <c r="G600" s="385"/>
      <c r="H600" s="385"/>
      <c r="I600" s="385"/>
      <c r="J600" s="385"/>
      <c r="K600" s="188"/>
      <c r="L600" s="188"/>
      <c r="M600" s="188"/>
      <c r="N600" s="188"/>
      <c r="O600" s="188"/>
      <c r="P600" s="188"/>
      <c r="Q600" s="188"/>
      <c r="R600" s="188"/>
      <c r="S600" s="188"/>
      <c r="T600" s="188"/>
      <c r="U600" s="188"/>
    </row>
    <row r="601" spans="1:73" s="391" customFormat="1" ht="16.5" hidden="1" outlineLevel="2" thickBot="1">
      <c r="A601" s="386"/>
      <c r="B601" s="387"/>
      <c r="C601" s="388"/>
      <c r="D601" s="388"/>
      <c r="E601" s="389"/>
      <c r="F601" s="389"/>
      <c r="G601" s="389"/>
      <c r="H601" s="389"/>
      <c r="I601" s="389"/>
      <c r="J601" s="390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80"/>
      <c r="W601" s="180"/>
    </row>
    <row r="602" spans="1:73" s="262" customFormat="1" ht="19.5" collapsed="1" thickBot="1">
      <c r="A602" s="392" t="s">
        <v>444</v>
      </c>
      <c r="B602" s="35"/>
      <c r="C602" s="35"/>
      <c r="D602" s="35"/>
      <c r="E602" s="35"/>
      <c r="F602" s="35"/>
      <c r="G602" s="35"/>
      <c r="H602" s="35"/>
      <c r="I602" s="35"/>
      <c r="J602" s="35"/>
      <c r="K602" s="260"/>
      <c r="L602" s="260"/>
      <c r="M602" s="260"/>
      <c r="N602" s="260"/>
      <c r="O602" s="260"/>
      <c r="P602" s="260"/>
      <c r="Q602" s="260"/>
      <c r="R602" s="260"/>
      <c r="S602" s="260"/>
      <c r="T602" s="260"/>
      <c r="U602" s="260"/>
      <c r="V602" s="261"/>
      <c r="W602" s="261"/>
    </row>
    <row r="603" spans="1:73" s="181" customFormat="1" ht="57" outlineLevel="1" thickBot="1">
      <c r="A603" s="393" t="s">
        <v>10</v>
      </c>
      <c r="B603" s="394" t="s">
        <v>435</v>
      </c>
      <c r="C603" s="394"/>
      <c r="D603" s="395"/>
      <c r="E603" s="396" t="e">
        <f t="shared" ref="E603:J603" si="86">E590</f>
        <v>#REF!</v>
      </c>
      <c r="F603" s="396" t="e">
        <f t="shared" si="86"/>
        <v>#REF!</v>
      </c>
      <c r="G603" s="397" t="str">
        <f t="shared" si="86"/>
        <v>Plan wg. Ustawy Budżetowej 
na 2017 r.</v>
      </c>
      <c r="H603" s="396" t="str">
        <f t="shared" si="86"/>
        <v xml:space="preserve">Zmiany  </v>
      </c>
      <c r="I603" s="396" t="str">
        <f t="shared" si="86"/>
        <v>Plan 
po zmianach 2017</v>
      </c>
      <c r="J603" s="396" t="e">
        <f t="shared" si="86"/>
        <v>#REF!</v>
      </c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80"/>
      <c r="W603" s="180"/>
    </row>
    <row r="604" spans="1:73" s="181" customFormat="1" ht="21" customHeight="1" outlineLevel="1" thickBot="1">
      <c r="A604" s="393"/>
      <c r="B604" s="394"/>
      <c r="C604" s="394"/>
      <c r="D604" s="398"/>
      <c r="E604" s="399" t="str">
        <f>E591</f>
        <v>w tysiącach złotych</v>
      </c>
      <c r="F604" s="400"/>
      <c r="G604" s="401" t="s">
        <v>14</v>
      </c>
      <c r="H604" s="402"/>
      <c r="I604" s="402"/>
      <c r="J604" s="40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80"/>
      <c r="W604" s="180"/>
      <c r="X604" s="180"/>
      <c r="Y604" s="180"/>
      <c r="Z604" s="180"/>
      <c r="AA604" s="180"/>
      <c r="AB604" s="180"/>
      <c r="AC604" s="180"/>
      <c r="AD604" s="180"/>
      <c r="AE604" s="180"/>
      <c r="AF604" s="180"/>
      <c r="AG604" s="180"/>
      <c r="AH604" s="180"/>
      <c r="AI604" s="180"/>
      <c r="AJ604" s="180"/>
      <c r="AK604" s="180"/>
      <c r="AL604" s="180"/>
      <c r="AM604" s="180"/>
      <c r="AN604" s="180"/>
      <c r="AO604" s="180"/>
      <c r="AP604" s="180"/>
      <c r="AQ604" s="180"/>
      <c r="AR604" s="180"/>
      <c r="AS604" s="180"/>
      <c r="AT604" s="180"/>
      <c r="AU604" s="180"/>
      <c r="AV604" s="180"/>
      <c r="AW604" s="180"/>
      <c r="AX604" s="180"/>
      <c r="AY604" s="180"/>
      <c r="AZ604" s="180"/>
      <c r="BA604" s="180"/>
      <c r="BB604" s="180"/>
      <c r="BC604" s="180"/>
      <c r="BD604" s="180"/>
      <c r="BE604" s="180"/>
      <c r="BF604" s="180"/>
      <c r="BG604" s="180"/>
      <c r="BH604" s="180"/>
      <c r="BI604" s="180"/>
      <c r="BJ604" s="180"/>
      <c r="BK604" s="180"/>
      <c r="BL604" s="180"/>
      <c r="BM604" s="180"/>
      <c r="BN604" s="180"/>
      <c r="BO604" s="180"/>
      <c r="BP604" s="180"/>
      <c r="BQ604" s="180"/>
      <c r="BR604" s="180"/>
      <c r="BS604" s="180"/>
      <c r="BT604" s="180"/>
      <c r="BU604" s="180"/>
    </row>
    <row r="605" spans="1:73" s="181" customFormat="1" ht="19.5" outlineLevel="1" thickBot="1">
      <c r="A605" s="404">
        <v>1</v>
      </c>
      <c r="B605" s="405">
        <v>2</v>
      </c>
      <c r="C605" s="406"/>
      <c r="D605" s="406"/>
      <c r="E605" s="407">
        <v>3</v>
      </c>
      <c r="F605" s="408">
        <v>4</v>
      </c>
      <c r="G605" s="283">
        <v>3</v>
      </c>
      <c r="H605" s="408">
        <v>4</v>
      </c>
      <c r="I605" s="408">
        <v>5</v>
      </c>
      <c r="J605" s="408">
        <v>7</v>
      </c>
      <c r="K605" s="13"/>
      <c r="L605" s="13"/>
      <c r="M605" s="13"/>
      <c r="N605" s="13"/>
      <c r="O605" s="13"/>
      <c r="P605" s="13"/>
      <c r="Q605" s="13"/>
      <c r="R605" s="180"/>
      <c r="S605" s="180"/>
      <c r="T605" s="180"/>
      <c r="U605" s="180"/>
      <c r="V605" s="180"/>
      <c r="W605" s="180"/>
      <c r="X605" s="180"/>
      <c r="Y605" s="180"/>
      <c r="Z605" s="180"/>
      <c r="AA605" s="180"/>
      <c r="AB605" s="180"/>
      <c r="AC605" s="180"/>
      <c r="AD605" s="180"/>
      <c r="AE605" s="180"/>
      <c r="AF605" s="180"/>
      <c r="AG605" s="180"/>
      <c r="AH605" s="180"/>
      <c r="AI605" s="180"/>
      <c r="AJ605" s="180"/>
      <c r="AK605" s="180"/>
      <c r="AL605" s="180"/>
      <c r="AM605" s="180"/>
      <c r="AN605" s="180"/>
      <c r="AO605" s="180"/>
      <c r="AP605" s="180"/>
      <c r="AQ605" s="180"/>
      <c r="AR605" s="180"/>
      <c r="AS605" s="180"/>
      <c r="AT605" s="180"/>
      <c r="AU605" s="180"/>
      <c r="AV605" s="180"/>
      <c r="AW605" s="180"/>
      <c r="AX605" s="180"/>
      <c r="AY605" s="180"/>
      <c r="AZ605" s="180"/>
      <c r="BA605" s="180"/>
      <c r="BB605" s="180"/>
      <c r="BC605" s="180"/>
      <c r="BD605" s="180"/>
      <c r="BE605" s="180"/>
      <c r="BF605" s="180"/>
      <c r="BG605" s="180"/>
      <c r="BH605" s="180"/>
      <c r="BI605" s="180"/>
      <c r="BJ605" s="180"/>
      <c r="BK605" s="180"/>
      <c r="BL605" s="180"/>
      <c r="BM605" s="180"/>
      <c r="BN605" s="180"/>
      <c r="BO605" s="180"/>
      <c r="BP605" s="180"/>
      <c r="BQ605" s="180"/>
    </row>
    <row r="606" spans="1:73" s="415" customFormat="1" ht="12.75" customHeight="1" thickBot="1">
      <c r="A606" s="409"/>
      <c r="B606" s="410" t="s">
        <v>445</v>
      </c>
      <c r="C606" s="410"/>
      <c r="D606" s="411"/>
      <c r="E606" s="412"/>
      <c r="F606" s="412"/>
      <c r="G606" s="412"/>
      <c r="H606" s="412"/>
      <c r="I606" s="412"/>
      <c r="J606" s="413"/>
      <c r="K606" s="414"/>
      <c r="L606" s="414"/>
      <c r="M606" s="414"/>
      <c r="N606" s="414"/>
      <c r="O606" s="414"/>
      <c r="P606" s="414"/>
      <c r="Q606" s="414"/>
      <c r="R606" s="414"/>
      <c r="S606" s="414"/>
      <c r="T606" s="414"/>
      <c r="U606" s="414"/>
      <c r="V606" s="414"/>
      <c r="W606" s="414"/>
      <c r="X606" s="414"/>
      <c r="Y606" s="414"/>
      <c r="Z606" s="414"/>
      <c r="AA606" s="414"/>
      <c r="AB606" s="414"/>
      <c r="AC606" s="414"/>
      <c r="AD606" s="414"/>
      <c r="AE606" s="414"/>
      <c r="AF606" s="414"/>
      <c r="AG606" s="414"/>
      <c r="AH606" s="414"/>
      <c r="AI606" s="414"/>
      <c r="AJ606" s="414"/>
      <c r="AK606" s="414"/>
      <c r="AL606" s="414"/>
      <c r="AM606" s="414"/>
      <c r="AN606" s="414"/>
      <c r="AO606" s="414"/>
      <c r="AP606" s="414"/>
      <c r="AQ606" s="414"/>
      <c r="AR606" s="414"/>
      <c r="AS606" s="414"/>
      <c r="AT606" s="414"/>
      <c r="AU606" s="414"/>
      <c r="AV606" s="414"/>
      <c r="AW606" s="414"/>
      <c r="AX606" s="414"/>
      <c r="AY606" s="414"/>
      <c r="AZ606" s="414"/>
      <c r="BA606" s="414"/>
      <c r="BB606" s="414"/>
      <c r="BC606" s="414"/>
      <c r="BD606" s="414"/>
      <c r="BE606" s="414"/>
      <c r="BF606" s="414"/>
      <c r="BG606" s="414"/>
      <c r="BH606" s="414"/>
      <c r="BI606" s="414"/>
      <c r="BJ606" s="414"/>
      <c r="BK606" s="414"/>
      <c r="BL606" s="414"/>
      <c r="BM606" s="414"/>
      <c r="BN606" s="414"/>
      <c r="BO606" s="414"/>
      <c r="BP606" s="414"/>
      <c r="BQ606" s="414"/>
    </row>
    <row r="607" spans="1:73" s="422" customFormat="1" ht="19.5" thickBot="1">
      <c r="A607" s="416">
        <v>1</v>
      </c>
      <c r="B607" s="410"/>
      <c r="C607" s="410"/>
      <c r="D607" s="417"/>
      <c r="E607" s="418" t="e">
        <f t="shared" ref="E607:J607" si="87">E608+E609</f>
        <v>#REF!</v>
      </c>
      <c r="F607" s="418" t="e">
        <f t="shared" si="87"/>
        <v>#REF!</v>
      </c>
      <c r="G607" s="419">
        <f t="shared" si="87"/>
        <v>153109000</v>
      </c>
      <c r="H607" s="419">
        <f t="shared" si="87"/>
        <v>0</v>
      </c>
      <c r="I607" s="419">
        <f t="shared" si="87"/>
        <v>153109000</v>
      </c>
      <c r="J607" s="420">
        <f t="shared" si="87"/>
        <v>459302000</v>
      </c>
      <c r="K607" s="421"/>
      <c r="L607" s="421"/>
      <c r="M607" s="414"/>
      <c r="N607" s="414"/>
      <c r="O607" s="414"/>
      <c r="P607" s="414"/>
      <c r="Q607" s="414"/>
      <c r="R607" s="414"/>
      <c r="S607" s="414"/>
      <c r="T607" s="414"/>
      <c r="U607" s="414"/>
      <c r="V607" s="414"/>
      <c r="W607" s="414"/>
      <c r="X607" s="414"/>
      <c r="Y607" s="414"/>
      <c r="Z607" s="414"/>
      <c r="AA607" s="414"/>
      <c r="AB607" s="414"/>
      <c r="AC607" s="414"/>
      <c r="AD607" s="414"/>
      <c r="AE607" s="414"/>
      <c r="AF607" s="414"/>
      <c r="AG607" s="414"/>
      <c r="AH607" s="414"/>
      <c r="AI607" s="414"/>
      <c r="AJ607" s="414"/>
      <c r="AK607" s="414"/>
      <c r="AL607" s="414"/>
      <c r="AM607" s="414"/>
      <c r="AN607" s="414"/>
      <c r="AO607" s="414"/>
      <c r="AP607" s="414"/>
      <c r="AQ607" s="414"/>
      <c r="AR607" s="414"/>
      <c r="AS607" s="414"/>
      <c r="AT607" s="414"/>
      <c r="AU607" s="414"/>
      <c r="AV607" s="414"/>
      <c r="AW607" s="414"/>
      <c r="AX607" s="414"/>
      <c r="AY607" s="414"/>
      <c r="AZ607" s="414"/>
      <c r="BA607" s="414"/>
      <c r="BB607" s="414"/>
      <c r="BC607" s="414"/>
      <c r="BD607" s="414"/>
      <c r="BE607" s="414"/>
      <c r="BF607" s="414"/>
      <c r="BG607" s="414"/>
      <c r="BH607" s="414"/>
      <c r="BI607" s="414"/>
      <c r="BJ607" s="414"/>
      <c r="BK607" s="414"/>
      <c r="BL607" s="414"/>
      <c r="BM607" s="414"/>
      <c r="BN607" s="414"/>
      <c r="BO607" s="414"/>
      <c r="BP607" s="414"/>
      <c r="BQ607" s="414"/>
    </row>
    <row r="608" spans="1:73" s="181" customFormat="1" ht="18.75" outlineLevel="1">
      <c r="A608" s="423" t="s">
        <v>22</v>
      </c>
      <c r="B608" s="424" t="s">
        <v>446</v>
      </c>
      <c r="C608" s="425"/>
      <c r="D608" s="426"/>
      <c r="E608" s="427" t="e">
        <f>'[1]Pl 2016-20 PFC'!#REF!</f>
        <v>#REF!</v>
      </c>
      <c r="F608" s="427" t="e">
        <f>F325-100000</f>
        <v>#REF!</v>
      </c>
      <c r="G608" s="428">
        <f>'[1]Pl 2016-20 PFC'!D629</f>
        <v>103109000</v>
      </c>
      <c r="H608" s="429">
        <f>'[1]Pl 2016-20 PFC'!E629</f>
        <v>0</v>
      </c>
      <c r="I608" s="428">
        <f>'[1]Pl 2016-20 PFC'!F629</f>
        <v>103109000</v>
      </c>
      <c r="J608" s="427">
        <v>259302000</v>
      </c>
      <c r="K608" s="430"/>
      <c r="L608" s="13"/>
      <c r="M608" s="13"/>
      <c r="N608" s="13"/>
      <c r="O608" s="13"/>
      <c r="P608" s="13"/>
      <c r="Q608" s="13"/>
      <c r="R608" s="180"/>
      <c r="S608" s="180"/>
    </row>
    <row r="609" spans="1:23" s="181" customFormat="1" ht="19.5" outlineLevel="1" thickBot="1">
      <c r="A609" s="431" t="s">
        <v>23</v>
      </c>
      <c r="B609" s="432" t="s">
        <v>447</v>
      </c>
      <c r="C609" s="433"/>
      <c r="D609" s="434"/>
      <c r="E609" s="435">
        <v>100000000</v>
      </c>
      <c r="F609" s="436" t="e">
        <f>'[1]Pl 2016-20 PFC'!#REF!</f>
        <v>#REF!</v>
      </c>
      <c r="G609" s="437">
        <f>'[1]Pl 2016-20 PFC'!D630</f>
        <v>50000000</v>
      </c>
      <c r="H609" s="438">
        <f>'[1]Pl 2016-20 PFC'!E630</f>
        <v>0</v>
      </c>
      <c r="I609" s="437">
        <f>'[1]Pl 2016-20 PFC'!F630</f>
        <v>50000000</v>
      </c>
      <c r="J609" s="435">
        <v>200000000</v>
      </c>
      <c r="K609" s="430"/>
      <c r="L609" s="13"/>
      <c r="M609" s="13"/>
      <c r="N609" s="13"/>
      <c r="O609" s="13"/>
      <c r="P609" s="13"/>
      <c r="Q609" s="13"/>
      <c r="R609" s="180"/>
      <c r="S609" s="180"/>
    </row>
    <row r="610" spans="1:23">
      <c r="E610" s="441"/>
      <c r="F610" s="441"/>
      <c r="G610" s="442"/>
      <c r="H610" s="441"/>
      <c r="I610" s="441"/>
      <c r="J610" s="441"/>
      <c r="R610" s="14"/>
      <c r="S610" s="14"/>
      <c r="T610" s="10"/>
      <c r="U610" s="10"/>
      <c r="V610" s="10"/>
      <c r="W610" s="10"/>
    </row>
    <row r="611" spans="1:23" hidden="1">
      <c r="A611" s="28" t="s">
        <v>448</v>
      </c>
      <c r="B611" s="443" t="s">
        <v>449</v>
      </c>
      <c r="C611" s="443"/>
      <c r="D611" s="443"/>
      <c r="E611" s="443"/>
      <c r="F611" s="443"/>
      <c r="G611" s="443"/>
      <c r="H611" s="443"/>
      <c r="I611" s="443"/>
      <c r="J611" s="444"/>
    </row>
    <row r="612" spans="1:23" hidden="1">
      <c r="A612" s="28" t="s">
        <v>448</v>
      </c>
      <c r="B612" s="445" t="s">
        <v>450</v>
      </c>
      <c r="C612" s="445"/>
      <c r="D612" s="445"/>
      <c r="E612" s="445"/>
      <c r="F612" s="445"/>
      <c r="G612" s="445"/>
      <c r="H612" s="445"/>
      <c r="I612" s="445"/>
      <c r="J612" s="444"/>
    </row>
    <row r="613" spans="1:23">
      <c r="A613" s="28" t="s">
        <v>451</v>
      </c>
      <c r="B613" s="446" t="s">
        <v>452</v>
      </c>
      <c r="C613" s="447" t="e">
        <f>E58</f>
        <v>#REF!</v>
      </c>
      <c r="D613" s="447"/>
      <c r="E613" s="446" t="s">
        <v>453</v>
      </c>
      <c r="F613" s="446"/>
      <c r="G613" s="448"/>
      <c r="H613" s="446"/>
      <c r="I613" s="446"/>
      <c r="J613" s="444"/>
    </row>
    <row r="614" spans="1:23">
      <c r="A614" s="28" t="s">
        <v>451</v>
      </c>
      <c r="B614" s="446" t="s">
        <v>454</v>
      </c>
      <c r="C614" s="447" t="e">
        <f>F58</f>
        <v>#REF!</v>
      </c>
      <c r="D614" s="447"/>
      <c r="E614" s="446" t="s">
        <v>453</v>
      </c>
      <c r="F614" s="446"/>
      <c r="G614" s="448"/>
      <c r="H614" s="446"/>
      <c r="I614" s="446"/>
      <c r="J614" s="444"/>
    </row>
    <row r="615" spans="1:23" hidden="1">
      <c r="A615" s="28" t="s">
        <v>448</v>
      </c>
      <c r="B615" s="446" t="s">
        <v>455</v>
      </c>
      <c r="C615" s="447">
        <f>H58</f>
        <v>0</v>
      </c>
      <c r="D615" s="447"/>
      <c r="E615" s="446" t="s">
        <v>453</v>
      </c>
      <c r="F615" s="446"/>
      <c r="G615" s="448"/>
      <c r="H615" s="446"/>
      <c r="I615" s="446"/>
    </row>
    <row r="616" spans="1:23" ht="18.75" hidden="1" customHeight="1">
      <c r="A616" s="28"/>
      <c r="B616" s="446"/>
      <c r="C616" s="447" t="e">
        <f t="shared" ref="C616:C622" si="88">E61</f>
        <v>#REF!</v>
      </c>
      <c r="D616" s="447"/>
      <c r="E616" s="446" t="s">
        <v>453</v>
      </c>
      <c r="F616" s="446"/>
      <c r="G616" s="448"/>
      <c r="H616" s="446"/>
      <c r="I616" s="446"/>
    </row>
    <row r="617" spans="1:23" ht="15.75" hidden="1" customHeight="1">
      <c r="A617" s="28"/>
      <c r="B617" s="446" t="s">
        <v>456</v>
      </c>
      <c r="C617" s="447">
        <f t="shared" si="88"/>
        <v>0</v>
      </c>
      <c r="D617" s="447"/>
      <c r="E617" s="446" t="s">
        <v>453</v>
      </c>
      <c r="F617" s="446"/>
      <c r="G617" s="448"/>
      <c r="H617" s="446"/>
      <c r="I617" s="446"/>
    </row>
    <row r="618" spans="1:23" ht="18.75" hidden="1" customHeight="1">
      <c r="A618" s="28"/>
      <c r="B618" s="446" t="s">
        <v>457</v>
      </c>
      <c r="C618" s="447">
        <f t="shared" si="88"/>
        <v>0</v>
      </c>
      <c r="D618" s="447"/>
      <c r="E618" s="446" t="s">
        <v>453</v>
      </c>
      <c r="F618" s="446"/>
      <c r="G618" s="448"/>
      <c r="H618" s="446"/>
      <c r="I618" s="446"/>
    </row>
    <row r="619" spans="1:23" ht="18.75" hidden="1" customHeight="1">
      <c r="A619" s="28"/>
      <c r="B619" s="446" t="s">
        <v>458</v>
      </c>
      <c r="C619" s="447">
        <f t="shared" si="88"/>
        <v>0</v>
      </c>
      <c r="D619" s="447"/>
      <c r="E619" s="446" t="s">
        <v>453</v>
      </c>
      <c r="F619" s="446"/>
      <c r="G619" s="448"/>
      <c r="H619" s="446"/>
      <c r="I619" s="446"/>
    </row>
    <row r="620" spans="1:23" ht="18.75" hidden="1" customHeight="1">
      <c r="A620" s="28"/>
      <c r="B620" s="446" t="s">
        <v>459</v>
      </c>
      <c r="C620" s="447">
        <f t="shared" si="88"/>
        <v>0</v>
      </c>
      <c r="D620" s="447"/>
      <c r="E620" s="446" t="s">
        <v>453</v>
      </c>
      <c r="F620" s="446"/>
      <c r="G620" s="448"/>
      <c r="H620" s="446"/>
      <c r="I620" s="446"/>
    </row>
    <row r="621" spans="1:23" ht="18.75" hidden="1" customHeight="1">
      <c r="A621" s="28"/>
      <c r="B621" s="446"/>
      <c r="C621" s="449" t="e">
        <f t="shared" si="88"/>
        <v>#REF!</v>
      </c>
      <c r="D621" s="449"/>
      <c r="E621" s="446" t="s">
        <v>453</v>
      </c>
      <c r="F621" s="446"/>
      <c r="G621" s="448"/>
      <c r="H621" s="446"/>
      <c r="I621" s="446"/>
    </row>
    <row r="622" spans="1:23" ht="15.75" hidden="1" customHeight="1">
      <c r="A622" s="28"/>
      <c r="B622" s="446" t="s">
        <v>455</v>
      </c>
      <c r="C622" s="447" t="str">
        <f t="shared" si="88"/>
        <v>w tysiącach złotych</v>
      </c>
      <c r="D622" s="447"/>
      <c r="E622" s="446" t="s">
        <v>453</v>
      </c>
      <c r="F622" s="446"/>
      <c r="G622" s="448"/>
      <c r="H622" s="446"/>
      <c r="I622" s="446"/>
    </row>
    <row r="623" spans="1:23" hidden="1">
      <c r="A623" s="28" t="s">
        <v>448</v>
      </c>
      <c r="B623" s="446" t="s">
        <v>460</v>
      </c>
      <c r="C623" s="447">
        <f>I58</f>
        <v>51497000</v>
      </c>
      <c r="D623" s="447"/>
      <c r="E623" s="446" t="s">
        <v>453</v>
      </c>
      <c r="F623" s="446"/>
      <c r="G623" s="448"/>
      <c r="H623" s="446"/>
      <c r="I623" s="446"/>
    </row>
    <row r="624" spans="1:23" hidden="1">
      <c r="A624" s="28" t="s">
        <v>448</v>
      </c>
      <c r="B624" s="446" t="s">
        <v>461</v>
      </c>
      <c r="C624" s="447" t="e">
        <f>J58</f>
        <v>#REF!</v>
      </c>
      <c r="D624" s="447"/>
      <c r="E624" s="446" t="s">
        <v>453</v>
      </c>
    </row>
    <row r="625" spans="1:10" hidden="1">
      <c r="A625" s="28"/>
      <c r="B625" s="446"/>
      <c r="C625" s="447"/>
      <c r="D625" s="447"/>
      <c r="E625" s="446"/>
    </row>
    <row r="626" spans="1:10" ht="18.75" hidden="1">
      <c r="A626" s="107" t="s">
        <v>462</v>
      </c>
      <c r="B626" s="450"/>
      <c r="C626" s="451"/>
      <c r="D626" s="451"/>
      <c r="E626" s="452"/>
      <c r="F626" s="91"/>
      <c r="G626" s="453"/>
      <c r="H626" s="91"/>
      <c r="I626" s="91"/>
      <c r="J626" s="91"/>
    </row>
    <row r="627" spans="1:10" hidden="1">
      <c r="A627" s="454"/>
      <c r="B627" s="454"/>
      <c r="C627" s="454"/>
      <c r="D627" s="455" t="s">
        <v>463</v>
      </c>
      <c r="E627" s="456" t="s">
        <v>463</v>
      </c>
      <c r="F627" s="457" t="s">
        <v>464</v>
      </c>
      <c r="G627" s="458" t="s">
        <v>464</v>
      </c>
      <c r="H627" s="457" t="s">
        <v>465</v>
      </c>
      <c r="I627" s="457" t="s">
        <v>465</v>
      </c>
      <c r="J627" s="457" t="s">
        <v>465</v>
      </c>
    </row>
    <row r="628" spans="1:10" hidden="1">
      <c r="A628" s="459" t="s">
        <v>10</v>
      </c>
      <c r="B628" s="459" t="s">
        <v>435</v>
      </c>
      <c r="C628" s="459" t="s">
        <v>466</v>
      </c>
      <c r="D628" s="459" t="s">
        <v>467</v>
      </c>
      <c r="E628" s="460" t="s">
        <v>467</v>
      </c>
      <c r="F628" s="461" t="s">
        <v>468</v>
      </c>
      <c r="G628" s="462" t="s">
        <v>468</v>
      </c>
      <c r="H628" s="461" t="s">
        <v>469</v>
      </c>
      <c r="I628" s="461" t="s">
        <v>469</v>
      </c>
      <c r="J628" s="461" t="s">
        <v>469</v>
      </c>
    </row>
    <row r="629" spans="1:10" ht="16.5" hidden="1" thickBot="1">
      <c r="A629" s="459"/>
      <c r="B629" s="459"/>
      <c r="C629" s="463"/>
      <c r="D629" s="459" t="s">
        <v>470</v>
      </c>
      <c r="E629" s="464" t="s">
        <v>470</v>
      </c>
      <c r="F629" s="465" t="s">
        <v>471</v>
      </c>
      <c r="G629" s="466" t="s">
        <v>471</v>
      </c>
      <c r="H629" s="461" t="s">
        <v>472</v>
      </c>
      <c r="I629" s="461" t="s">
        <v>473</v>
      </c>
      <c r="J629" s="461" t="s">
        <v>474</v>
      </c>
    </row>
    <row r="630" spans="1:10" ht="16.5" hidden="1" customHeight="1">
      <c r="A630" s="467"/>
      <c r="B630" s="467"/>
      <c r="C630" s="467"/>
      <c r="D630" s="468" t="s">
        <v>14</v>
      </c>
      <c r="E630" s="469"/>
      <c r="F630" s="469"/>
      <c r="G630" s="470"/>
      <c r="H630" s="469"/>
      <c r="I630" s="469"/>
      <c r="J630" s="469"/>
    </row>
    <row r="631" spans="1:10" hidden="1">
      <c r="A631" s="471">
        <v>1</v>
      </c>
      <c r="B631" s="471">
        <v>2</v>
      </c>
      <c r="C631" s="471">
        <v>3</v>
      </c>
      <c r="D631" s="459">
        <v>4</v>
      </c>
      <c r="E631" s="459">
        <v>4</v>
      </c>
      <c r="F631" s="459">
        <v>5</v>
      </c>
      <c r="G631" s="472">
        <v>5</v>
      </c>
      <c r="H631" s="459">
        <v>6</v>
      </c>
      <c r="I631" s="459">
        <v>7</v>
      </c>
      <c r="J631" s="459">
        <v>8</v>
      </c>
    </row>
    <row r="632" spans="1:10" ht="16.5" hidden="1" thickBot="1">
      <c r="A632" s="473" t="s">
        <v>15</v>
      </c>
      <c r="B632" s="474" t="s">
        <v>475</v>
      </c>
      <c r="C632" s="473"/>
      <c r="D632" s="473"/>
      <c r="E632" s="475">
        <f>SUM(E634)</f>
        <v>46900</v>
      </c>
      <c r="F632" s="475">
        <f>SUM(F634)</f>
        <v>0</v>
      </c>
      <c r="G632" s="476">
        <f>SUM(G634)</f>
        <v>46900</v>
      </c>
      <c r="H632" s="475"/>
      <c r="I632" s="475"/>
      <c r="J632" s="475"/>
    </row>
    <row r="633" spans="1:10" hidden="1">
      <c r="A633" s="477"/>
      <c r="B633" s="478" t="s">
        <v>476</v>
      </c>
      <c r="C633" s="477"/>
      <c r="D633" s="477"/>
      <c r="E633" s="479"/>
      <c r="F633" s="479"/>
      <c r="G633" s="480"/>
      <c r="H633" s="479"/>
      <c r="I633" s="479"/>
      <c r="J633" s="479"/>
    </row>
    <row r="634" spans="1:10" hidden="1">
      <c r="A634" s="477">
        <v>1</v>
      </c>
      <c r="B634" s="478" t="s">
        <v>477</v>
      </c>
      <c r="C634" s="477">
        <v>2007</v>
      </c>
      <c r="D634" s="477"/>
      <c r="E634" s="479">
        <v>46900</v>
      </c>
      <c r="F634" s="479"/>
      <c r="G634" s="480">
        <v>46900</v>
      </c>
      <c r="H634" s="479"/>
      <c r="I634" s="479"/>
      <c r="J634" s="479"/>
    </row>
    <row r="635" spans="1:10" hidden="1">
      <c r="A635" s="477">
        <v>2</v>
      </c>
      <c r="B635" s="478" t="s">
        <v>478</v>
      </c>
      <c r="C635" s="477"/>
      <c r="D635" s="477"/>
      <c r="E635" s="479">
        <v>46900</v>
      </c>
      <c r="F635" s="479"/>
      <c r="G635" s="480">
        <v>46900</v>
      </c>
      <c r="H635" s="479"/>
      <c r="I635" s="479"/>
      <c r="J635" s="479"/>
    </row>
    <row r="636" spans="1:10" hidden="1">
      <c r="A636" s="477">
        <v>3</v>
      </c>
      <c r="B636" s="478" t="s">
        <v>479</v>
      </c>
      <c r="C636" s="477"/>
      <c r="D636" s="477"/>
      <c r="E636" s="479">
        <v>46900</v>
      </c>
      <c r="F636" s="479"/>
      <c r="G636" s="480">
        <v>46900</v>
      </c>
      <c r="H636" s="479"/>
      <c r="I636" s="479"/>
      <c r="J636" s="479"/>
    </row>
    <row r="637" spans="1:10" ht="16.5" hidden="1" thickBot="1">
      <c r="A637" s="481" t="s">
        <v>104</v>
      </c>
      <c r="B637" s="482" t="s">
        <v>480</v>
      </c>
      <c r="C637" s="481"/>
      <c r="D637" s="481"/>
      <c r="E637" s="479">
        <v>46900</v>
      </c>
      <c r="F637" s="479"/>
      <c r="G637" s="480">
        <v>46900</v>
      </c>
      <c r="H637" s="483"/>
      <c r="I637" s="483"/>
      <c r="J637" s="483"/>
    </row>
    <row r="638" spans="1:10" hidden="1">
      <c r="A638" s="477"/>
      <c r="B638" s="478" t="s">
        <v>476</v>
      </c>
      <c r="C638" s="477"/>
      <c r="D638" s="477"/>
      <c r="E638" s="479">
        <v>46900</v>
      </c>
      <c r="F638" s="479"/>
      <c r="G638" s="480">
        <v>46900</v>
      </c>
      <c r="H638" s="479"/>
      <c r="I638" s="479"/>
      <c r="J638" s="479"/>
    </row>
    <row r="639" spans="1:10" hidden="1">
      <c r="A639" s="477">
        <v>1</v>
      </c>
      <c r="B639" s="478" t="s">
        <v>478</v>
      </c>
      <c r="C639" s="477"/>
      <c r="D639" s="477"/>
      <c r="E639" s="479">
        <v>46900</v>
      </c>
      <c r="F639" s="479"/>
      <c r="G639" s="480">
        <v>46900</v>
      </c>
      <c r="H639" s="479"/>
      <c r="I639" s="479"/>
      <c r="J639" s="479"/>
    </row>
    <row r="640" spans="1:10" hidden="1">
      <c r="A640" s="477">
        <v>2</v>
      </c>
      <c r="B640" s="478" t="s">
        <v>478</v>
      </c>
      <c r="C640" s="477"/>
      <c r="D640" s="477"/>
      <c r="E640" s="479">
        <v>46900</v>
      </c>
      <c r="F640" s="479"/>
      <c r="G640" s="480">
        <v>46900</v>
      </c>
      <c r="H640" s="479"/>
      <c r="I640" s="479"/>
      <c r="J640" s="479"/>
    </row>
    <row r="641" spans="1:23" hidden="1">
      <c r="A641" s="477">
        <v>3</v>
      </c>
      <c r="B641" s="478" t="s">
        <v>479</v>
      </c>
      <c r="C641" s="477"/>
      <c r="D641" s="477"/>
      <c r="E641" s="479">
        <v>46900</v>
      </c>
      <c r="F641" s="479"/>
      <c r="G641" s="480">
        <v>46900</v>
      </c>
      <c r="H641" s="479"/>
      <c r="I641" s="479"/>
      <c r="J641" s="479"/>
    </row>
    <row r="642" spans="1:23" hidden="1">
      <c r="A642" s="477" t="s">
        <v>22</v>
      </c>
      <c r="B642" s="478" t="s">
        <v>481</v>
      </c>
      <c r="C642" s="477"/>
      <c r="D642" s="477"/>
      <c r="E642" s="479">
        <v>46900</v>
      </c>
      <c r="F642" s="479"/>
      <c r="G642" s="480">
        <v>46900</v>
      </c>
      <c r="H642" s="479"/>
      <c r="I642" s="479"/>
      <c r="J642" s="479"/>
    </row>
    <row r="643" spans="1:23" ht="16.5" hidden="1" thickBot="1">
      <c r="A643" s="473" t="s">
        <v>140</v>
      </c>
      <c r="B643" s="474" t="s">
        <v>482</v>
      </c>
      <c r="C643" s="473"/>
      <c r="D643" s="473"/>
      <c r="E643" s="484">
        <f t="shared" ref="E643:J643" si="89">E645+E651</f>
        <v>213665000</v>
      </c>
      <c r="F643" s="484">
        <f t="shared" si="89"/>
        <v>0</v>
      </c>
      <c r="G643" s="485">
        <f t="shared" si="89"/>
        <v>197144000</v>
      </c>
      <c r="H643" s="484">
        <f t="shared" si="89"/>
        <v>244840000</v>
      </c>
      <c r="I643" s="484">
        <f t="shared" si="89"/>
        <v>189420000</v>
      </c>
      <c r="J643" s="484">
        <f t="shared" si="89"/>
        <v>241420000</v>
      </c>
    </row>
    <row r="644" spans="1:23" hidden="1">
      <c r="A644" s="477">
        <v>1</v>
      </c>
      <c r="B644" s="478" t="s">
        <v>483</v>
      </c>
      <c r="C644" s="477"/>
      <c r="D644" s="477"/>
      <c r="E644" s="486"/>
      <c r="F644" s="486"/>
      <c r="G644" s="487"/>
      <c r="H644" s="486"/>
      <c r="I644" s="486"/>
      <c r="J644" s="486"/>
    </row>
    <row r="645" spans="1:23" hidden="1">
      <c r="A645" s="488" t="s">
        <v>22</v>
      </c>
      <c r="B645" s="489" t="s">
        <v>484</v>
      </c>
      <c r="C645" s="488" t="s">
        <v>485</v>
      </c>
      <c r="D645" s="488"/>
      <c r="E645" s="490">
        <f t="shared" ref="E645:J645" si="90">SUM(E646:E649)</f>
        <v>190153000</v>
      </c>
      <c r="F645" s="490">
        <f t="shared" si="90"/>
        <v>0</v>
      </c>
      <c r="G645" s="487">
        <f t="shared" si="90"/>
        <v>174538000</v>
      </c>
      <c r="H645" s="490">
        <f t="shared" si="90"/>
        <v>146640000</v>
      </c>
      <c r="I645" s="490">
        <f t="shared" si="90"/>
        <v>141220000</v>
      </c>
      <c r="J645" s="490">
        <f t="shared" si="90"/>
        <v>148220000</v>
      </c>
    </row>
    <row r="646" spans="1:23" hidden="1">
      <c r="A646" s="477" t="s">
        <v>109</v>
      </c>
      <c r="B646" s="491" t="s">
        <v>486</v>
      </c>
      <c r="C646" s="477"/>
      <c r="D646" s="477"/>
      <c r="E646" s="486">
        <v>500000</v>
      </c>
      <c r="F646" s="486"/>
      <c r="G646" s="487">
        <v>500000</v>
      </c>
      <c r="H646" s="486">
        <v>400000</v>
      </c>
      <c r="I646" s="486">
        <v>400000</v>
      </c>
      <c r="J646" s="486">
        <v>400000</v>
      </c>
    </row>
    <row r="647" spans="1:23" hidden="1">
      <c r="A647" s="477" t="s">
        <v>111</v>
      </c>
      <c r="B647" s="491" t="s">
        <v>487</v>
      </c>
      <c r="C647" s="477"/>
      <c r="D647" s="477"/>
      <c r="E647" s="486">
        <v>138643000</v>
      </c>
      <c r="F647" s="486"/>
      <c r="G647" s="487">
        <v>138103000</v>
      </c>
      <c r="H647" s="486">
        <v>144400000</v>
      </c>
      <c r="I647" s="486">
        <v>139500000</v>
      </c>
      <c r="J647" s="486">
        <v>146300000</v>
      </c>
    </row>
    <row r="648" spans="1:23" hidden="1">
      <c r="A648" s="477" t="s">
        <v>488</v>
      </c>
      <c r="B648" s="491" t="s">
        <v>489</v>
      </c>
      <c r="C648" s="477"/>
      <c r="D648" s="477"/>
      <c r="E648" s="486">
        <v>1000000</v>
      </c>
      <c r="F648" s="486"/>
      <c r="G648" s="487">
        <v>1000000</v>
      </c>
      <c r="H648" s="486">
        <v>620000</v>
      </c>
      <c r="I648" s="486">
        <v>300000</v>
      </c>
      <c r="J648" s="486">
        <v>300000</v>
      </c>
    </row>
    <row r="649" spans="1:23" hidden="1">
      <c r="A649" s="477" t="s">
        <v>490</v>
      </c>
      <c r="B649" s="491" t="s">
        <v>481</v>
      </c>
      <c r="C649" s="477"/>
      <c r="D649" s="477"/>
      <c r="E649" s="486">
        <v>50010000</v>
      </c>
      <c r="F649" s="486"/>
      <c r="G649" s="487">
        <v>34935000</v>
      </c>
      <c r="H649" s="486">
        <v>1220000</v>
      </c>
      <c r="I649" s="486">
        <v>1020000</v>
      </c>
      <c r="J649" s="486">
        <v>1220000</v>
      </c>
    </row>
    <row r="650" spans="1:23" hidden="1">
      <c r="A650" s="477">
        <v>2</v>
      </c>
      <c r="B650" s="478" t="s">
        <v>491</v>
      </c>
      <c r="C650" s="477"/>
      <c r="D650" s="477"/>
      <c r="E650" s="486"/>
      <c r="F650" s="486"/>
      <c r="G650" s="487"/>
      <c r="H650" s="486"/>
      <c r="I650" s="486"/>
      <c r="J650" s="486"/>
    </row>
    <row r="651" spans="1:23" s="262" customFormat="1" hidden="1">
      <c r="A651" s="488" t="s">
        <v>81</v>
      </c>
      <c r="B651" s="489" t="s">
        <v>477</v>
      </c>
      <c r="C651" s="488">
        <v>6260</v>
      </c>
      <c r="D651" s="488"/>
      <c r="E651" s="490">
        <f t="shared" ref="E651:J651" si="91">SUM(E652:E655)</f>
        <v>23512000</v>
      </c>
      <c r="F651" s="490">
        <f t="shared" si="91"/>
        <v>0</v>
      </c>
      <c r="G651" s="487">
        <f t="shared" si="91"/>
        <v>22606000</v>
      </c>
      <c r="H651" s="490">
        <f t="shared" si="91"/>
        <v>98200000</v>
      </c>
      <c r="I651" s="490">
        <f t="shared" si="91"/>
        <v>48200000</v>
      </c>
      <c r="J651" s="490">
        <f t="shared" si="91"/>
        <v>93200000</v>
      </c>
      <c r="K651" s="260"/>
      <c r="L651" s="260"/>
      <c r="M651" s="260"/>
      <c r="N651" s="260"/>
      <c r="O651" s="260"/>
      <c r="P651" s="260"/>
      <c r="Q651" s="260"/>
      <c r="R651" s="260"/>
      <c r="S651" s="260"/>
      <c r="T651" s="260"/>
      <c r="U651" s="260"/>
      <c r="V651" s="261"/>
      <c r="W651" s="261"/>
    </row>
    <row r="652" spans="1:23" hidden="1">
      <c r="A652" s="477" t="s">
        <v>492</v>
      </c>
      <c r="B652" s="491" t="s">
        <v>486</v>
      </c>
      <c r="C652" s="477"/>
      <c r="D652" s="477"/>
      <c r="E652" s="486"/>
      <c r="F652" s="486"/>
      <c r="G652" s="487"/>
      <c r="H652" s="486"/>
      <c r="I652" s="486"/>
      <c r="J652" s="486"/>
    </row>
    <row r="653" spans="1:23" hidden="1">
      <c r="A653" s="477" t="s">
        <v>493</v>
      </c>
      <c r="B653" s="491" t="s">
        <v>487</v>
      </c>
      <c r="C653" s="477"/>
      <c r="D653" s="477"/>
      <c r="E653" s="486">
        <v>22406000</v>
      </c>
      <c r="F653" s="486"/>
      <c r="G653" s="487">
        <v>22406000</v>
      </c>
      <c r="H653" s="486">
        <v>97200000</v>
      </c>
      <c r="I653" s="486">
        <v>47200000</v>
      </c>
      <c r="J653" s="486">
        <v>92200000</v>
      </c>
    </row>
    <row r="654" spans="1:23" hidden="1">
      <c r="A654" s="477" t="s">
        <v>494</v>
      </c>
      <c r="B654" s="491" t="s">
        <v>489</v>
      </c>
      <c r="C654" s="477"/>
      <c r="D654" s="477"/>
      <c r="E654" s="486"/>
      <c r="F654" s="486"/>
      <c r="G654" s="487"/>
      <c r="H654" s="486"/>
      <c r="I654" s="486"/>
      <c r="J654" s="486"/>
    </row>
    <row r="655" spans="1:23" hidden="1">
      <c r="A655" s="477" t="s">
        <v>495</v>
      </c>
      <c r="B655" s="491" t="s">
        <v>481</v>
      </c>
      <c r="C655" s="477"/>
      <c r="D655" s="477"/>
      <c r="E655" s="486">
        <v>1106000</v>
      </c>
      <c r="F655" s="486"/>
      <c r="G655" s="487">
        <v>200000</v>
      </c>
      <c r="H655" s="486">
        <v>1000000</v>
      </c>
      <c r="I655" s="486">
        <v>1000000</v>
      </c>
      <c r="J655" s="486">
        <v>1000000</v>
      </c>
    </row>
    <row r="656" spans="1:23" hidden="1">
      <c r="A656" s="477"/>
      <c r="B656" s="478"/>
      <c r="C656" s="477"/>
      <c r="D656" s="477"/>
      <c r="E656" s="486"/>
      <c r="F656" s="486"/>
      <c r="G656" s="487"/>
      <c r="H656" s="486"/>
      <c r="I656" s="486"/>
      <c r="J656" s="486"/>
    </row>
    <row r="657" spans="1:10" ht="16.5" hidden="1" thickBot="1">
      <c r="A657" s="473" t="s">
        <v>140</v>
      </c>
      <c r="B657" s="474" t="s">
        <v>480</v>
      </c>
      <c r="C657" s="473"/>
      <c r="D657" s="492" t="e">
        <f t="shared" ref="D657:J657" si="92">SUM(D659:D659)</f>
        <v>#REF!</v>
      </c>
      <c r="E657" s="493" t="e">
        <f t="shared" si="92"/>
        <v>#REF!</v>
      </c>
      <c r="F657" s="493">
        <f t="shared" si="92"/>
        <v>0</v>
      </c>
      <c r="G657" s="494" t="e">
        <f t="shared" si="92"/>
        <v>#REF!</v>
      </c>
      <c r="H657" s="493">
        <f t="shared" si="92"/>
        <v>930000000</v>
      </c>
      <c r="I657" s="493">
        <f t="shared" si="92"/>
        <v>0</v>
      </c>
      <c r="J657" s="493">
        <f t="shared" si="92"/>
        <v>930000000</v>
      </c>
    </row>
    <row r="658" spans="1:10" hidden="1">
      <c r="A658" s="477"/>
      <c r="B658" s="478" t="s">
        <v>496</v>
      </c>
      <c r="C658" s="477"/>
      <c r="D658" s="477"/>
      <c r="E658" s="495"/>
      <c r="F658" s="495"/>
      <c r="G658" s="496"/>
      <c r="H658" s="495"/>
      <c r="I658" s="495"/>
      <c r="J658" s="495"/>
    </row>
    <row r="659" spans="1:10" hidden="1">
      <c r="A659" s="477">
        <v>1</v>
      </c>
      <c r="B659" s="491" t="s">
        <v>497</v>
      </c>
      <c r="C659" s="497" t="str">
        <f>C574</f>
        <v>2960</v>
      </c>
      <c r="D659" s="498" t="e">
        <f>D574</f>
        <v>#REF!</v>
      </c>
      <c r="E659" s="499" t="e">
        <f>'[1]Pl 2016-20 PFC'!#REF!</f>
        <v>#REF!</v>
      </c>
      <c r="F659" s="499"/>
      <c r="G659" s="500" t="e">
        <f>E313</f>
        <v>#REF!</v>
      </c>
      <c r="H659" s="499">
        <f>G313</f>
        <v>930000000</v>
      </c>
      <c r="I659" s="499">
        <f>H313</f>
        <v>0</v>
      </c>
      <c r="J659" s="499">
        <f>I313</f>
        <v>930000000</v>
      </c>
    </row>
    <row r="660" spans="1:10" ht="16.5" hidden="1" thickBot="1">
      <c r="A660" s="501"/>
      <c r="B660" s="502"/>
      <c r="C660" s="501"/>
      <c r="D660" s="501"/>
      <c r="E660" s="503"/>
      <c r="F660" s="503"/>
      <c r="G660" s="504"/>
      <c r="H660" s="503"/>
      <c r="I660" s="503"/>
      <c r="J660" s="503"/>
    </row>
    <row r="661" spans="1:10" hidden="1">
      <c r="A661" s="28"/>
      <c r="B661" s="446"/>
      <c r="C661" s="447"/>
      <c r="D661" s="447"/>
      <c r="E661" s="446"/>
    </row>
    <row r="662" spans="1:10" hidden="1">
      <c r="A662" s="28"/>
      <c r="B662" s="446"/>
      <c r="C662" s="447"/>
      <c r="D662" s="447"/>
      <c r="E662" s="446"/>
    </row>
    <row r="663" spans="1:10" ht="23.25">
      <c r="A663" s="505"/>
      <c r="B663" s="506" t="s">
        <v>498</v>
      </c>
      <c r="C663" s="505"/>
      <c r="D663" s="505"/>
      <c r="E663" s="505"/>
      <c r="F663" s="505"/>
      <c r="G663" s="507"/>
      <c r="H663" s="505"/>
      <c r="I663" s="505"/>
    </row>
    <row r="664" spans="1:10" ht="23.25">
      <c r="A664" s="505"/>
      <c r="B664" s="508" t="s">
        <v>499</v>
      </c>
      <c r="C664" s="505"/>
      <c r="D664" s="505"/>
      <c r="E664" s="505"/>
      <c r="F664" s="505"/>
      <c r="G664" s="507"/>
      <c r="H664" s="505"/>
      <c r="I664" s="505"/>
    </row>
    <row r="665" spans="1:10" ht="15.75" customHeight="1">
      <c r="A665" s="505"/>
      <c r="B665" s="506" t="s">
        <v>500</v>
      </c>
      <c r="C665" s="505"/>
      <c r="D665" s="505"/>
      <c r="E665" s="505"/>
      <c r="F665" s="505"/>
      <c r="G665" s="507"/>
      <c r="H665" s="505"/>
      <c r="I665" s="505"/>
    </row>
    <row r="666" spans="1:10" ht="53.25" customHeight="1">
      <c r="A666" s="505"/>
      <c r="B666" s="506" t="s">
        <v>501</v>
      </c>
      <c r="C666" s="505"/>
      <c r="D666" s="505"/>
      <c r="E666" s="505"/>
      <c r="F666" s="505"/>
      <c r="G666" s="507"/>
      <c r="H666" s="505"/>
      <c r="I666" s="505"/>
    </row>
    <row r="667" spans="1:10" ht="15.75" customHeight="1">
      <c r="A667" s="505"/>
      <c r="B667" s="505"/>
      <c r="C667" s="505"/>
      <c r="D667" s="505"/>
      <c r="E667" s="505"/>
      <c r="F667" s="505"/>
      <c r="G667" s="507"/>
      <c r="H667" s="505"/>
      <c r="I667" s="505"/>
    </row>
    <row r="668" spans="1:10" ht="15.75" customHeight="1">
      <c r="A668" s="505"/>
      <c r="B668" s="505"/>
      <c r="C668" s="505"/>
      <c r="D668" s="505"/>
      <c r="E668" s="505"/>
      <c r="F668" s="505"/>
      <c r="G668" s="507"/>
      <c r="H668" s="505"/>
      <c r="I668" s="505"/>
    </row>
    <row r="669" spans="1:10" ht="15.75" customHeight="1">
      <c r="A669" s="505"/>
      <c r="B669" s="505"/>
      <c r="C669" s="505"/>
      <c r="D669" s="505"/>
      <c r="E669" s="505"/>
      <c r="F669" s="505"/>
      <c r="G669" s="507"/>
      <c r="H669" s="505"/>
      <c r="I669" s="505"/>
    </row>
    <row r="670" spans="1:10" ht="15.75" customHeight="1">
      <c r="A670" s="505"/>
      <c r="B670" s="505"/>
      <c r="C670" s="505"/>
      <c r="D670" s="505"/>
      <c r="E670" s="505"/>
      <c r="F670" s="505"/>
      <c r="G670" s="507"/>
      <c r="H670" s="505"/>
      <c r="I670" s="505"/>
    </row>
    <row r="671" spans="1:10" ht="15.75" customHeight="1">
      <c r="A671" s="505"/>
      <c r="B671" s="505"/>
      <c r="C671" s="505"/>
      <c r="D671" s="505"/>
      <c r="E671" s="505"/>
      <c r="F671" s="505"/>
      <c r="G671" s="507"/>
      <c r="H671" s="505"/>
      <c r="I671" s="505"/>
    </row>
    <row r="672" spans="1:10" ht="15.75" customHeight="1">
      <c r="A672" s="505"/>
      <c r="B672" s="505"/>
      <c r="C672" s="505"/>
      <c r="D672" s="505"/>
      <c r="E672" s="505"/>
      <c r="F672" s="505"/>
      <c r="G672" s="507"/>
      <c r="H672" s="505"/>
      <c r="I672" s="505"/>
    </row>
    <row r="673" spans="1:9" ht="15.75" customHeight="1">
      <c r="A673" s="505"/>
      <c r="B673" s="505"/>
      <c r="C673" s="505"/>
      <c r="D673" s="505"/>
      <c r="E673" s="505"/>
      <c r="F673" s="505"/>
      <c r="G673" s="507"/>
      <c r="H673" s="505"/>
      <c r="I673" s="505"/>
    </row>
    <row r="674" spans="1:9" ht="15.75" customHeight="1">
      <c r="A674" s="505"/>
      <c r="B674" s="505"/>
      <c r="C674" s="505"/>
      <c r="D674" s="505"/>
      <c r="E674" s="505"/>
      <c r="F674" s="505"/>
      <c r="G674" s="507"/>
      <c r="H674" s="505"/>
      <c r="I674" s="505"/>
    </row>
    <row r="675" spans="1:9" ht="15.75" customHeight="1">
      <c r="A675" s="505"/>
      <c r="B675" s="505"/>
      <c r="C675" s="505"/>
      <c r="D675" s="505"/>
      <c r="E675" s="505"/>
      <c r="F675" s="505"/>
      <c r="G675" s="507"/>
      <c r="H675" s="505"/>
      <c r="I675" s="505"/>
    </row>
    <row r="676" spans="1:9" ht="15.75" customHeight="1">
      <c r="A676" s="505"/>
      <c r="B676" s="505"/>
      <c r="C676" s="505"/>
      <c r="D676" s="505"/>
      <c r="E676" s="505"/>
      <c r="F676" s="505"/>
      <c r="G676" s="507"/>
      <c r="H676" s="505"/>
      <c r="I676" s="505"/>
    </row>
    <row r="677" spans="1:9" ht="15.75" customHeight="1">
      <c r="A677" s="505"/>
      <c r="B677" s="505"/>
      <c r="C677" s="505"/>
      <c r="D677" s="505"/>
      <c r="E677" s="505"/>
      <c r="F677" s="505"/>
      <c r="G677" s="507"/>
      <c r="H677" s="505"/>
      <c r="I677" s="505"/>
    </row>
    <row r="678" spans="1:9" ht="15.75" customHeight="1">
      <c r="A678" s="505"/>
      <c r="B678" s="505"/>
      <c r="C678" s="505"/>
      <c r="D678" s="505"/>
      <c r="E678" s="505"/>
      <c r="F678" s="505"/>
      <c r="G678" s="507"/>
      <c r="H678" s="505"/>
      <c r="I678" s="505"/>
    </row>
    <row r="679" spans="1:9" ht="15.75" customHeight="1">
      <c r="A679" s="505"/>
      <c r="B679" s="505"/>
      <c r="C679" s="505"/>
      <c r="D679" s="505"/>
      <c r="E679" s="505"/>
      <c r="F679" s="505"/>
      <c r="G679" s="507"/>
      <c r="H679" s="505"/>
      <c r="I679" s="505"/>
    </row>
    <row r="680" spans="1:9" ht="15.75" customHeight="1">
      <c r="A680" s="505"/>
      <c r="B680" s="505"/>
      <c r="C680" s="505"/>
      <c r="D680" s="505"/>
      <c r="E680" s="505"/>
      <c r="F680" s="505"/>
      <c r="G680" s="507"/>
      <c r="H680" s="505"/>
      <c r="I680" s="505"/>
    </row>
  </sheetData>
  <sheetProtection password="CC98" sheet="1" objects="1" scenarios="1" insertColumns="0" insertRows="0"/>
  <mergeCells count="39">
    <mergeCell ref="B612:I612"/>
    <mergeCell ref="B593:C594"/>
    <mergeCell ref="A603:A604"/>
    <mergeCell ref="B603:C604"/>
    <mergeCell ref="G604:J604"/>
    <mergeCell ref="B606:C607"/>
    <mergeCell ref="B611:I611"/>
    <mergeCell ref="E67:J67"/>
    <mergeCell ref="A342:A343"/>
    <mergeCell ref="B342:B343"/>
    <mergeCell ref="C342:C343"/>
    <mergeCell ref="E343:J343"/>
    <mergeCell ref="A590:A591"/>
    <mergeCell ref="B590:C591"/>
    <mergeCell ref="E591:J591"/>
    <mergeCell ref="B21:C21"/>
    <mergeCell ref="B62:C62"/>
    <mergeCell ref="B63:C63"/>
    <mergeCell ref="A66:A67"/>
    <mergeCell ref="B66:B67"/>
    <mergeCell ref="C66:C67"/>
    <mergeCell ref="A14:A15"/>
    <mergeCell ref="B14:C15"/>
    <mergeCell ref="G15:J15"/>
    <mergeCell ref="B18:C18"/>
    <mergeCell ref="B19:C19"/>
    <mergeCell ref="B20:C20"/>
    <mergeCell ref="A6:B6"/>
    <mergeCell ref="A8:B8"/>
    <mergeCell ref="A9:B9"/>
    <mergeCell ref="I10:J10"/>
    <mergeCell ref="A11:J11"/>
    <mergeCell ref="A12:J12"/>
    <mergeCell ref="A1:B1"/>
    <mergeCell ref="A2:B2"/>
    <mergeCell ref="A3:B3"/>
    <mergeCell ref="H3:J3"/>
    <mergeCell ref="A4:B4"/>
    <mergeCell ref="A5:B5"/>
  </mergeCells>
  <conditionalFormatting sqref="H323">
    <cfRule type="cellIs" dxfId="12" priority="9" stopIfTrue="1" operator="notEqual">
      <formula>$H$323</formula>
    </cfRule>
  </conditionalFormatting>
  <conditionalFormatting sqref="H324">
    <cfRule type="cellIs" dxfId="11" priority="10" stopIfTrue="1" operator="notEqual">
      <formula>$H$323</formula>
    </cfRule>
  </conditionalFormatting>
  <conditionalFormatting sqref="I323">
    <cfRule type="cellIs" dxfId="10" priority="11" stopIfTrue="1" operator="notEqual">
      <formula>$I$323</formula>
    </cfRule>
  </conditionalFormatting>
  <conditionalFormatting sqref="I324">
    <cfRule type="cellIs" dxfId="9" priority="12" stopIfTrue="1" operator="notEqual">
      <formula>$I$323</formula>
    </cfRule>
  </conditionalFormatting>
  <conditionalFormatting sqref="J324">
    <cfRule type="cellIs" dxfId="8" priority="13" stopIfTrue="1" operator="notEqual">
      <formula>$J$323</formula>
    </cfRule>
  </conditionalFormatting>
  <conditionalFormatting sqref="F323">
    <cfRule type="cellIs" dxfId="7" priority="8" operator="notEqual">
      <formula>$F$324</formula>
    </cfRule>
  </conditionalFormatting>
  <conditionalFormatting sqref="D323">
    <cfRule type="cellIs" dxfId="6" priority="7" operator="notEqual">
      <formula>$D$324</formula>
    </cfRule>
  </conditionalFormatting>
  <conditionalFormatting sqref="E18">
    <cfRule type="cellIs" dxfId="5" priority="6" operator="notEqual">
      <formula>$E$113</formula>
    </cfRule>
  </conditionalFormatting>
  <conditionalFormatting sqref="G18">
    <cfRule type="cellIs" dxfId="4" priority="5" operator="notEqual">
      <formula>$G$113</formula>
    </cfRule>
  </conditionalFormatting>
  <conditionalFormatting sqref="H18">
    <cfRule type="cellIs" dxfId="3" priority="4" operator="notEqual">
      <formula>$H$113</formula>
    </cfRule>
  </conditionalFormatting>
  <conditionalFormatting sqref="I18">
    <cfRule type="cellIs" dxfId="2" priority="3" operator="notEqual">
      <formula>$I$113</formula>
    </cfRule>
  </conditionalFormatting>
  <conditionalFormatting sqref="J18">
    <cfRule type="cellIs" dxfId="1" priority="2" operator="notEqual">
      <formula>$J$113</formula>
    </cfRule>
  </conditionalFormatting>
  <conditionalFormatting sqref="G324">
    <cfRule type="cellIs" dxfId="0" priority="1" operator="notEqual">
      <formula>$G$323</formula>
    </cfRule>
  </conditionalFormatting>
  <dataValidations count="2">
    <dataValidation allowBlank="1" showInputMessage="1" showErrorMessage="1" prompt="Dz. Obsł. Samorz. wylicza kwotę zwrotu od kwot planowanych na przelewy redstrybucyjne" sqref="D98:J98"/>
    <dataValidation allowBlank="1" showInputMessage="1" showErrorMessage="1" promptTitle="Wydatki ogółem" prompt="w memoriale muszą różnić się od kasowych tylko_x000a_o różnicę AMORTYZACJI oraz ODPISÓW" sqref="D18:J18"/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43" firstPageNumber="0" orientation="portrait" r:id="rId1"/>
  <headerFooter alignWithMargins="0">
    <oddFooter>&amp;C&amp;"Times New Roman,Normalny"Strona &amp;P</oddFooter>
  </headerFooter>
  <rowBreaks count="1" manualBreakCount="1">
    <brk id="11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Pl 2014-17 PFC MF</vt:lpstr>
      <vt:lpstr>'Pl 2014-17 PFC MF'!Obszar_wydruku</vt:lpstr>
      <vt:lpstr>'Pl 2014-17 PFC MF'!Tytuły_wydruku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2017-02-02T07:39:30Z</dcterms:created>
  <dcterms:modified xsi:type="dcterms:W3CDTF">2017-02-02T07:40:07Z</dcterms:modified>
</cp:coreProperties>
</file>